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6" windowWidth="15480" windowHeight="9408" tabRatio="780"/>
  </bookViews>
  <sheets>
    <sheet name="1-ств. дв. хол." sheetId="3" r:id="rId1"/>
    <sheet name="1-ств. дв. тепл." sheetId="4" r:id="rId2"/>
    <sheet name="2- х ств.дв. хол" sheetId="2" r:id="rId3"/>
    <sheet name="2-х ств. тепл." sheetId="8" r:id="rId4"/>
    <sheet name="окно тепл. откр." sheetId="6" r:id="rId5"/>
    <sheet name="окно тепл.глух." sheetId="9" r:id="rId6"/>
    <sheet name="окно хол.глух." sheetId="10" r:id="rId7"/>
    <sheet name="фасадка" sheetId="7" r:id="rId8"/>
  </sheets>
  <definedNames>
    <definedName name="_xlnm.Print_Area" localSheetId="4">'окно тепл. откр.'!$A$1:$I$49</definedName>
  </definedNames>
  <calcPr calcId="125725"/>
</workbook>
</file>

<file path=xl/calcChain.xml><?xml version="1.0" encoding="utf-8"?>
<calcChain xmlns="http://schemas.openxmlformats.org/spreadsheetml/2006/main">
  <c r="F48" i="8"/>
  <c r="F44"/>
  <c r="F47" i="2"/>
  <c r="F43"/>
  <c r="F41" i="4"/>
  <c r="F37"/>
  <c r="F41" i="3"/>
  <c r="F37"/>
  <c r="F45" i="8"/>
  <c r="F44" i="2"/>
  <c r="F52" i="8"/>
  <c r="F51" i="2"/>
  <c r="F53" i="8" l="1"/>
  <c r="F41" s="1"/>
  <c r="F52" i="2"/>
  <c r="F40" s="1"/>
  <c r="F44" i="4"/>
  <c r="F34" s="1"/>
  <c r="F44" i="3"/>
  <c r="F34" s="1"/>
</calcChain>
</file>

<file path=xl/sharedStrings.xml><?xml version="1.0" encoding="utf-8"?>
<sst xmlns="http://schemas.openxmlformats.org/spreadsheetml/2006/main" count="216" uniqueCount="97">
  <si>
    <t>Профиль : AGS 68</t>
  </si>
  <si>
    <t>Дверь 2-х створчатая</t>
  </si>
  <si>
    <t>Профиль : AGS 50</t>
  </si>
  <si>
    <t>Стоимость материала указана за 1 м2 с учетом стоимости 1 м. пог. и коэффициента раскроя - 7 %</t>
  </si>
  <si>
    <t xml:space="preserve">5244 -рама </t>
  </si>
  <si>
    <t xml:space="preserve">5234-створка </t>
  </si>
  <si>
    <t>5230-импост</t>
  </si>
  <si>
    <t xml:space="preserve">5217-низ двери </t>
  </si>
  <si>
    <t>5116-порог</t>
  </si>
  <si>
    <t>Цвет: RAL 9016</t>
  </si>
  <si>
    <t xml:space="preserve">Шпингалеты белые (пр-во Турция)- 2 шт. </t>
  </si>
  <si>
    <t xml:space="preserve">6865 -рама </t>
  </si>
  <si>
    <t xml:space="preserve">6863-створка </t>
  </si>
  <si>
    <t>6856-импост</t>
  </si>
  <si>
    <t xml:space="preserve">6861-низ двери </t>
  </si>
  <si>
    <t>6872-порог</t>
  </si>
  <si>
    <t>КОММЕРЧЕСКОЕ ПРЕДЛОЖЕНИЕ</t>
  </si>
  <si>
    <t>штапик под заполнение 24 мм</t>
  </si>
  <si>
    <t>закладные  под опрессовку - К 108</t>
  </si>
  <si>
    <t>ПВХ подкладка под замок - 1 шт.</t>
  </si>
  <si>
    <t>Ответная планка -1 шт.</t>
  </si>
  <si>
    <t>закладные  под опрессовку - NT 125</t>
  </si>
  <si>
    <t>Профиль и комплектующие  для изготовления  одностворчатой теплой двери ( серия AGS 68)</t>
  </si>
  <si>
    <t>Профиль и комплектующие  для изготовления  одностворчатой холодной двери ( серия AGS 50 )</t>
  </si>
  <si>
    <t>Высота, мм</t>
  </si>
  <si>
    <t>Ширина, мм</t>
  </si>
  <si>
    <t>Профиль и комплектующие  для изготовления  теплого окна ( серия AGS 68 )</t>
  </si>
  <si>
    <t xml:space="preserve">6852 -рама </t>
  </si>
  <si>
    <t xml:space="preserve">7600-створка </t>
  </si>
  <si>
    <t>закладные  под опрессовку - NT 75</t>
  </si>
  <si>
    <t>Профиль и комплектующие  для изготовления  фасадной конструкции ( серия AGS 150 )</t>
  </si>
  <si>
    <t>Профиль : AGS 150</t>
  </si>
  <si>
    <t>3400 / 2</t>
  </si>
  <si>
    <t>3400 / 3</t>
  </si>
  <si>
    <t>3400 / 4</t>
  </si>
  <si>
    <t>3400 / 5</t>
  </si>
  <si>
    <t>Шаг ригелей, мм ( разбивка витража по вертикали)</t>
  </si>
  <si>
    <t>3,4 м</t>
  </si>
  <si>
    <t>Шаг стоек</t>
  </si>
  <si>
    <t>Шаг ригелей</t>
  </si>
  <si>
    <t>В расчете учтены следующие данные:</t>
  </si>
  <si>
    <t>Ветровой район - 1 (Москва и Московская область)</t>
  </si>
  <si>
    <t>Уровень расположения витража -  до 20 м</t>
  </si>
  <si>
    <t>Коэффициенты для городской застройки</t>
  </si>
  <si>
    <t>Разные виды ригелей</t>
  </si>
  <si>
    <t xml:space="preserve">длина стойки </t>
  </si>
  <si>
    <t>длина ригелей</t>
  </si>
  <si>
    <t>Площадь витража около 100 м2</t>
  </si>
  <si>
    <t xml:space="preserve"> исходя из коэф. раскроя - 7%</t>
  </si>
  <si>
    <t>Стойка</t>
  </si>
  <si>
    <t>Под заполнение 32 мм ( общ. толщ. стекла 12 мм)</t>
  </si>
  <si>
    <t>и коэфф. раскроя - 7 % (для ригелей)</t>
  </si>
  <si>
    <t xml:space="preserve">Ориентировочная стоимость материала указана за 1 м2 с учетом стоимости 1 м. пог. </t>
  </si>
  <si>
    <t>ГК "Новое время"</t>
  </si>
  <si>
    <t>Ширина , мм</t>
  </si>
  <si>
    <t>Профиль и комплектующие  для изготовления  двухстворчатой холодной двери ( серия AGS 50 )</t>
  </si>
  <si>
    <t>Профиль и комплектующие  для изготовления  двухстворчатой теплой двери ( серия AGS 68 )</t>
  </si>
  <si>
    <t>Петли - СТН-2369.00, RAL 9016  - 6 шт.</t>
  </si>
  <si>
    <t>дата</t>
  </si>
  <si>
    <r>
      <t xml:space="preserve">В стоимость  </t>
    </r>
    <r>
      <rPr>
        <u/>
        <sz val="11"/>
        <color theme="1"/>
        <rFont val="Calibri"/>
        <family val="2"/>
        <charset val="204"/>
        <scheme val="minor"/>
      </rPr>
      <t>не входит</t>
    </r>
    <r>
      <rPr>
        <sz val="11"/>
        <color theme="1"/>
        <rFont val="Calibri"/>
        <family val="2"/>
        <charset val="204"/>
        <scheme val="minor"/>
      </rPr>
      <t xml:space="preserve"> фурнитура SAVIO, цвет белый, комплектация зависит от размера створки.</t>
    </r>
  </si>
  <si>
    <t>Профиль и комплектующие  для изготовления  теплого окна ( серия AGS 50 )</t>
  </si>
  <si>
    <t xml:space="preserve">5200 -рама </t>
  </si>
  <si>
    <t>закладные  под опрессовку - NT 39</t>
  </si>
  <si>
    <t>Наименование</t>
  </si>
  <si>
    <t>Стоимость итого в руб.</t>
  </si>
  <si>
    <r>
      <t xml:space="preserve">В стоимость </t>
    </r>
    <r>
      <rPr>
        <u/>
        <sz val="11"/>
        <color theme="1"/>
        <rFont val="Calibri"/>
        <family val="2"/>
        <charset val="204"/>
        <scheme val="minor"/>
      </rPr>
      <t>не входит</t>
    </r>
    <r>
      <rPr>
        <sz val="11"/>
        <color theme="1"/>
        <rFont val="Calibri"/>
        <family val="2"/>
        <charset val="204"/>
        <scheme val="minor"/>
      </rPr>
      <t xml:space="preserve"> фурнитура на сумму : </t>
    </r>
  </si>
  <si>
    <t>руб.</t>
  </si>
  <si>
    <t>Курс доллара</t>
  </si>
  <si>
    <t>Корпус замка - Булат 155 (25 мм)</t>
  </si>
  <si>
    <t>Цилиндр  30х30 - 1 шт.</t>
  </si>
  <si>
    <t>Петли - СТН-2369.00, RAL 9016  - 3 шт.</t>
  </si>
  <si>
    <t>Цилиндр  30х55 - 1 шт.</t>
  </si>
  <si>
    <t>Ответные части к шпингалету</t>
  </si>
  <si>
    <t>510-1200</t>
  </si>
  <si>
    <t>600-1400</t>
  </si>
  <si>
    <t>1400-2800</t>
  </si>
  <si>
    <t>Курс евро</t>
  </si>
  <si>
    <t>фурнитура SAVIO, евро</t>
  </si>
  <si>
    <t>Фурнитура МASTER, евро</t>
  </si>
  <si>
    <t>Фурнитура FAPIM, евро</t>
  </si>
  <si>
    <t>350-509</t>
  </si>
  <si>
    <t xml:space="preserve">Ручка  - РДA  300 мм, RAL 9016         -1 шт. </t>
  </si>
  <si>
    <t>Цилиндр  35х55 - 1 шт.</t>
  </si>
  <si>
    <t>Петли - СТН-0611, RAL 9016  - 3 шт.</t>
  </si>
  <si>
    <t>Петли - СТН-0611, RAL 9016  - 6 шт.</t>
  </si>
  <si>
    <t xml:space="preserve">Ручка  - РДA  300 мм, RAL 9016         -2 шт. </t>
  </si>
  <si>
    <t>705-1200</t>
  </si>
  <si>
    <t>1000-2000</t>
  </si>
  <si>
    <t>до 1000</t>
  </si>
  <si>
    <t>1000-1700</t>
  </si>
  <si>
    <t>370-1000</t>
  </si>
  <si>
    <t>402-705</t>
  </si>
  <si>
    <t>1400-2000</t>
  </si>
  <si>
    <t>Доводчик DORMA TS 77 (белый)      -1 шт.</t>
  </si>
  <si>
    <t>в</t>
  </si>
  <si>
    <t>Доводчик  Doorlock DL77 (белый)      -1 шт.</t>
  </si>
  <si>
    <t>Составил:    конструктор Соколов Дмитрий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</si>
</sst>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06">
    <xf numFmtId="0" fontId="0" fillId="0" borderId="0" xfId="0"/>
    <xf numFmtId="0" fontId="0" fillId="0" borderId="1" xfId="0" applyBorder="1"/>
    <xf numFmtId="0" fontId="0" fillId="2" borderId="1" xfId="0" applyFill="1" applyBorder="1"/>
    <xf numFmtId="0" fontId="4" fillId="0" borderId="0" xfId="0" applyFont="1"/>
    <xf numFmtId="0" fontId="3" fillId="0" borderId="0" xfId="0" applyFont="1" applyAlignment="1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1" fillId="2" borderId="1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2" fillId="0" borderId="0" xfId="0" applyFont="1" applyBorder="1" applyAlignment="1">
      <alignment horizontal="center"/>
    </xf>
    <xf numFmtId="0" fontId="1" fillId="3" borderId="0" xfId="0" applyFont="1" applyFill="1" applyBorder="1"/>
    <xf numFmtId="0" fontId="0" fillId="0" borderId="0" xfId="0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2" xfId="0" applyBorder="1"/>
    <xf numFmtId="0" fontId="0" fillId="0" borderId="0" xfId="0" applyBorder="1" applyAlignment="1">
      <alignment horizontal="right"/>
    </xf>
    <xf numFmtId="0" fontId="0" fillId="0" borderId="0" xfId="0" applyAlignment="1">
      <alignment horizontal="left"/>
    </xf>
    <xf numFmtId="0" fontId="1" fillId="2" borderId="12" xfId="0" applyFont="1" applyFill="1" applyBorder="1"/>
    <xf numFmtId="0" fontId="0" fillId="0" borderId="14" xfId="0" applyBorder="1"/>
    <xf numFmtId="0" fontId="0" fillId="0" borderId="15" xfId="0" applyBorder="1"/>
    <xf numFmtId="0" fontId="0" fillId="0" borderId="0" xfId="0" applyAlignment="1"/>
    <xf numFmtId="0" fontId="0" fillId="2" borderId="5" xfId="0" applyFill="1" applyBorder="1"/>
    <xf numFmtId="0" fontId="0" fillId="2" borderId="6" xfId="0" applyFill="1" applyBorder="1"/>
    <xf numFmtId="0" fontId="0" fillId="0" borderId="0" xfId="0" applyFont="1"/>
    <xf numFmtId="0" fontId="4" fillId="0" borderId="0" xfId="0" applyFont="1" applyAlignment="1"/>
    <xf numFmtId="0" fontId="0" fillId="0" borderId="0" xfId="0" applyAlignment="1">
      <alignment horizontal="center"/>
    </xf>
    <xf numFmtId="0" fontId="0" fillId="0" borderId="16" xfId="0" applyBorder="1"/>
    <xf numFmtId="0" fontId="0" fillId="0" borderId="0" xfId="0" applyAlignment="1">
      <alignment horizontal="center"/>
    </xf>
    <xf numFmtId="14" fontId="0" fillId="0" borderId="0" xfId="0" applyNumberFormat="1"/>
    <xf numFmtId="1" fontId="0" fillId="0" borderId="1" xfId="0" applyNumberFormat="1" applyBorder="1"/>
    <xf numFmtId="1" fontId="0" fillId="0" borderId="1" xfId="0" applyNumberFormat="1" applyBorder="1" applyAlignment="1">
      <alignment horizontal="right"/>
    </xf>
    <xf numFmtId="0" fontId="1" fillId="0" borderId="0" xfId="0" applyFont="1" applyAlignment="1"/>
    <xf numFmtId="2" fontId="0" fillId="0" borderId="1" xfId="0" applyNumberFormat="1" applyBorder="1"/>
    <xf numFmtId="2" fontId="0" fillId="0" borderId="0" xfId="0" applyNumberFormat="1"/>
    <xf numFmtId="0" fontId="0" fillId="0" borderId="17" xfId="0" applyBorder="1"/>
    <xf numFmtId="0" fontId="0" fillId="0" borderId="0" xfId="0" applyBorder="1" applyAlignment="1">
      <alignment horizontal="center"/>
    </xf>
    <xf numFmtId="0" fontId="0" fillId="3" borderId="0" xfId="0" applyFill="1" applyBorder="1" applyAlignment="1"/>
    <xf numFmtId="2" fontId="0" fillId="3" borderId="0" xfId="0" applyNumberFormat="1" applyFill="1" applyBorder="1" applyAlignment="1"/>
    <xf numFmtId="0" fontId="0" fillId="0" borderId="0" xfId="0" applyBorder="1" applyAlignment="1">
      <alignment horizontal="left"/>
    </xf>
    <xf numFmtId="2" fontId="0" fillId="0" borderId="0" xfId="0" applyNumberFormat="1" applyBorder="1" applyAlignment="1">
      <alignment horizontal="center"/>
    </xf>
    <xf numFmtId="0" fontId="0" fillId="0" borderId="18" xfId="0" applyBorder="1" applyAlignment="1">
      <alignment textRotation="135"/>
    </xf>
    <xf numFmtId="0" fontId="0" fillId="0" borderId="18" xfId="0" applyBorder="1"/>
    <xf numFmtId="0" fontId="6" fillId="3" borderId="2" xfId="0" applyFont="1" applyFill="1" applyBorder="1" applyAlignment="1">
      <alignment horizontal="center" vertical="center" textRotation="90"/>
    </xf>
    <xf numFmtId="0" fontId="7" fillId="3" borderId="0" xfId="0" applyFont="1" applyFill="1" applyBorder="1"/>
    <xf numFmtId="0" fontId="6" fillId="3" borderId="0" xfId="0" applyFont="1" applyFill="1" applyBorder="1"/>
    <xf numFmtId="1" fontId="0" fillId="0" borderId="0" xfId="0" applyNumberFormat="1"/>
    <xf numFmtId="0" fontId="0" fillId="0" borderId="0" xfId="0" applyAlignment="1">
      <alignment horizontal="right"/>
    </xf>
    <xf numFmtId="2" fontId="0" fillId="0" borderId="0" xfId="0" applyNumberFormat="1" applyBorder="1"/>
    <xf numFmtId="0" fontId="0" fillId="0" borderId="0" xfId="0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2" borderId="7" xfId="0" applyFont="1" applyFill="1" applyBorder="1" applyAlignment="1">
      <alignment horizontal="center" vertical="center" textRotation="90"/>
    </xf>
    <xf numFmtId="0" fontId="0" fillId="0" borderId="8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1" fillId="2" borderId="9" xfId="0" applyFont="1" applyFill="1" applyBorder="1" applyAlignment="1">
      <alignment horizontal="center" vertical="center" textRotation="135" wrapText="1"/>
    </xf>
    <xf numFmtId="0" fontId="0" fillId="0" borderId="10" xfId="0" applyBorder="1" applyAlignment="1">
      <alignment horizontal="center" vertical="center" textRotation="135" wrapText="1"/>
    </xf>
    <xf numFmtId="0" fontId="1" fillId="2" borderId="11" xfId="0" applyFont="1" applyFill="1" applyBorder="1" applyAlignment="1">
      <alignment horizontal="center" vertical="center" textRotation="135" wrapText="1"/>
    </xf>
    <xf numFmtId="0" fontId="0" fillId="0" borderId="12" xfId="0" applyBorder="1" applyAlignment="1">
      <alignment horizontal="center" vertical="center" textRotation="135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1" fontId="0" fillId="2" borderId="1" xfId="0" applyNumberForma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 textRotation="90"/>
    </xf>
    <xf numFmtId="0" fontId="1" fillId="2" borderId="6" xfId="0" applyFont="1" applyFill="1" applyBorder="1" applyAlignment="1">
      <alignment horizontal="center" vertical="center" textRotation="90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 textRotation="90"/>
    </xf>
    <xf numFmtId="49" fontId="1" fillId="2" borderId="8" xfId="0" applyNumberFormat="1" applyFont="1" applyFill="1" applyBorder="1" applyAlignment="1">
      <alignment horizontal="center" vertical="center" textRotation="90"/>
    </xf>
    <xf numFmtId="49" fontId="1" fillId="2" borderId="6" xfId="0" applyNumberFormat="1" applyFont="1" applyFill="1" applyBorder="1" applyAlignment="1">
      <alignment horizontal="center" vertical="center" textRotation="90"/>
    </xf>
    <xf numFmtId="0" fontId="0" fillId="2" borderId="1" xfId="0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0" fontId="1" fillId="2" borderId="19" xfId="0" applyFont="1" applyFill="1" applyBorder="1" applyAlignment="1">
      <alignment horizontal="center" vertical="center" textRotation="135" wrapText="1"/>
    </xf>
    <xf numFmtId="0" fontId="0" fillId="0" borderId="20" xfId="0" applyBorder="1" applyAlignment="1">
      <alignment horizontal="center" vertical="center" textRotation="135" wrapText="1"/>
    </xf>
    <xf numFmtId="0" fontId="1" fillId="2" borderId="21" xfId="0" applyFont="1" applyFill="1" applyBorder="1" applyAlignment="1">
      <alignment horizontal="center" vertical="center" textRotation="135" wrapText="1"/>
    </xf>
    <xf numFmtId="0" fontId="0" fillId="0" borderId="22" xfId="0" applyBorder="1" applyAlignment="1">
      <alignment horizontal="center" vertical="center" textRotation="135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/>
    </xf>
    <xf numFmtId="0" fontId="4" fillId="0" borderId="0" xfId="0" applyFont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0" fillId="0" borderId="8" xfId="0" applyBorder="1" applyAlignment="1"/>
    <xf numFmtId="0" fontId="0" fillId="0" borderId="6" xfId="0" applyBorder="1" applyAlignment="1"/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textRotation="90"/>
    </xf>
    <xf numFmtId="0" fontId="1" fillId="2" borderId="13" xfId="0" applyFont="1" applyFill="1" applyBorder="1" applyAlignment="1">
      <alignment horizontal="center" vertical="center" textRotation="90"/>
    </xf>
    <xf numFmtId="0" fontId="1" fillId="2" borderId="12" xfId="0" applyFont="1" applyFill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19050</xdr:rowOff>
    </xdr:from>
    <xdr:to>
      <xdr:col>4</xdr:col>
      <xdr:colOff>57150</xdr:colOff>
      <xdr:row>21</xdr:row>
      <xdr:rowOff>142875</xdr:rowOff>
    </xdr:to>
    <xdr:pic>
      <xdr:nvPicPr>
        <xdr:cNvPr id="3" name="Picture 3" descr="C:\DOCUME~1\user3\LOCALS~1\Temp\DS_1E9.t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71550"/>
          <a:ext cx="2600325" cy="26003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400050</xdr:colOff>
      <xdr:row>0</xdr:row>
      <xdr:rowOff>85725</xdr:rowOff>
    </xdr:from>
    <xdr:to>
      <xdr:col>2</xdr:col>
      <xdr:colOff>533400</xdr:colOff>
      <xdr:row>3</xdr:row>
      <xdr:rowOff>85725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18000"/>
        </a:blip>
        <a:srcRect/>
        <a:stretch>
          <a:fillRect/>
        </a:stretch>
      </xdr:blipFill>
      <xdr:spPr bwMode="auto">
        <a:xfrm>
          <a:off x="628650" y="85725"/>
          <a:ext cx="981075" cy="5810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180975</xdr:rowOff>
    </xdr:from>
    <xdr:to>
      <xdr:col>4</xdr:col>
      <xdr:colOff>314325</xdr:colOff>
      <xdr:row>21</xdr:row>
      <xdr:rowOff>114300</xdr:rowOff>
    </xdr:to>
    <xdr:pic>
      <xdr:nvPicPr>
        <xdr:cNvPr id="6" name="Picture 3" descr="C:\DOCUME~1\user3\LOCALS~1\Temp\DS_1E9.t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533525"/>
          <a:ext cx="2705100" cy="26003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381000</xdr:colOff>
      <xdr:row>0</xdr:row>
      <xdr:rowOff>85725</xdr:rowOff>
    </xdr:from>
    <xdr:to>
      <xdr:col>2</xdr:col>
      <xdr:colOff>533400</xdr:colOff>
      <xdr:row>3</xdr:row>
      <xdr:rowOff>85725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18000"/>
        </a:blip>
        <a:srcRect/>
        <a:stretch>
          <a:fillRect/>
        </a:stretch>
      </xdr:blipFill>
      <xdr:spPr bwMode="auto">
        <a:xfrm>
          <a:off x="619125" y="85725"/>
          <a:ext cx="981075" cy="5810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8</xdr:row>
      <xdr:rowOff>114300</xdr:rowOff>
    </xdr:from>
    <xdr:to>
      <xdr:col>4</xdr:col>
      <xdr:colOff>123825</xdr:colOff>
      <xdr:row>24</xdr:row>
      <xdr:rowOff>0</xdr:rowOff>
    </xdr:to>
    <xdr:pic>
      <xdr:nvPicPr>
        <xdr:cNvPr id="3" name="Picture 2" descr="C:\DOCUME~1\user3\LOCALS~1\Temp\DS_218.t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1466850"/>
          <a:ext cx="3019425" cy="2933700"/>
        </a:xfrm>
        <a:prstGeom prst="rect">
          <a:avLst/>
        </a:prstGeom>
        <a:noFill/>
      </xdr:spPr>
    </xdr:pic>
    <xdr:clientData/>
  </xdr:twoCellAnchor>
  <xdr:twoCellAnchor>
    <xdr:from>
      <xdr:col>1</xdr:col>
      <xdr:colOff>209550</xdr:colOff>
      <xdr:row>0</xdr:row>
      <xdr:rowOff>76200</xdr:rowOff>
    </xdr:from>
    <xdr:to>
      <xdr:col>2</xdr:col>
      <xdr:colOff>342900</xdr:colOff>
      <xdr:row>3</xdr:row>
      <xdr:rowOff>66675</xdr:rowOff>
    </xdr:to>
    <xdr:pic>
      <xdr:nvPicPr>
        <xdr:cNvPr id="40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18000"/>
        </a:blip>
        <a:srcRect/>
        <a:stretch>
          <a:fillRect/>
        </a:stretch>
      </xdr:blipFill>
      <xdr:spPr bwMode="auto">
        <a:xfrm>
          <a:off x="533400" y="76200"/>
          <a:ext cx="981075" cy="5810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8</xdr:row>
      <xdr:rowOff>114300</xdr:rowOff>
    </xdr:from>
    <xdr:to>
      <xdr:col>4</xdr:col>
      <xdr:colOff>152400</xdr:colOff>
      <xdr:row>23</xdr:row>
      <xdr:rowOff>181479</xdr:rowOff>
    </xdr:to>
    <xdr:pic>
      <xdr:nvPicPr>
        <xdr:cNvPr id="2" name="Picture 2" descr="C:\DOCUME~1\user3\LOCALS~1\Temp\DS_218.t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1638300"/>
          <a:ext cx="3009900" cy="2933700"/>
        </a:xfrm>
        <a:prstGeom prst="rect">
          <a:avLst/>
        </a:prstGeom>
        <a:noFill/>
      </xdr:spPr>
    </xdr:pic>
    <xdr:clientData/>
  </xdr:twoCellAnchor>
  <xdr:twoCellAnchor>
    <xdr:from>
      <xdr:col>1</xdr:col>
      <xdr:colOff>209550</xdr:colOff>
      <xdr:row>0</xdr:row>
      <xdr:rowOff>76200</xdr:rowOff>
    </xdr:from>
    <xdr:to>
      <xdr:col>2</xdr:col>
      <xdr:colOff>342900</xdr:colOff>
      <xdr:row>3</xdr:row>
      <xdr:rowOff>66675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18000"/>
        </a:blip>
        <a:srcRect/>
        <a:stretch>
          <a:fillRect/>
        </a:stretch>
      </xdr:blipFill>
      <xdr:spPr bwMode="auto">
        <a:xfrm>
          <a:off x="533400" y="76200"/>
          <a:ext cx="981075" cy="5810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9</xdr:row>
      <xdr:rowOff>104775</xdr:rowOff>
    </xdr:from>
    <xdr:to>
      <xdr:col>4</xdr:col>
      <xdr:colOff>209550</xdr:colOff>
      <xdr:row>21</xdr:row>
      <xdr:rowOff>161925</xdr:rowOff>
    </xdr:to>
    <xdr:pic>
      <xdr:nvPicPr>
        <xdr:cNvPr id="4" name="Picture 3" descr="C:\DOCUME~1\user3\LOCALS~1\Temp\DS_219.t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1628775"/>
          <a:ext cx="2343150" cy="23431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361950</xdr:colOff>
      <xdr:row>0</xdr:row>
      <xdr:rowOff>85725</xdr:rowOff>
    </xdr:from>
    <xdr:to>
      <xdr:col>2</xdr:col>
      <xdr:colOff>628650</xdr:colOff>
      <xdr:row>3</xdr:row>
      <xdr:rowOff>85725</xdr:rowOff>
    </xdr:to>
    <xdr:pic>
      <xdr:nvPicPr>
        <xdr:cNvPr id="51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18000"/>
        </a:blip>
        <a:srcRect/>
        <a:stretch>
          <a:fillRect/>
        </a:stretch>
      </xdr:blipFill>
      <xdr:spPr bwMode="auto">
        <a:xfrm>
          <a:off x="609600" y="85725"/>
          <a:ext cx="981075" cy="5810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361950</xdr:colOff>
      <xdr:row>0</xdr:row>
      <xdr:rowOff>85725</xdr:rowOff>
    </xdr:from>
    <xdr:to>
      <xdr:col>2</xdr:col>
      <xdr:colOff>676900</xdr:colOff>
      <xdr:row>3</xdr:row>
      <xdr:rowOff>114300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18000"/>
        </a:blip>
        <a:srcRect/>
        <a:stretch>
          <a:fillRect/>
        </a:stretch>
      </xdr:blipFill>
      <xdr:spPr bwMode="auto">
        <a:xfrm>
          <a:off x="609600" y="85725"/>
          <a:ext cx="1029325" cy="609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171450</xdr:colOff>
      <xdr:row>11</xdr:row>
      <xdr:rowOff>0</xdr:rowOff>
    </xdr:from>
    <xdr:to>
      <xdr:col>4</xdr:col>
      <xdr:colOff>476250</xdr:colOff>
      <xdr:row>25</xdr:row>
      <xdr:rowOff>28575</xdr:rowOff>
    </xdr:to>
    <xdr:pic>
      <xdr:nvPicPr>
        <xdr:cNvPr id="4" name="Picture 1" descr="C:\DOCUME~1\user3\LOCALS~1\Temp\DS_38.tmp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1450" y="2114550"/>
          <a:ext cx="2695575" cy="269557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361950</xdr:colOff>
      <xdr:row>0</xdr:row>
      <xdr:rowOff>85725</xdr:rowOff>
    </xdr:from>
    <xdr:to>
      <xdr:col>2</xdr:col>
      <xdr:colOff>676900</xdr:colOff>
      <xdr:row>3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18000"/>
        </a:blip>
        <a:srcRect/>
        <a:stretch>
          <a:fillRect/>
        </a:stretch>
      </xdr:blipFill>
      <xdr:spPr bwMode="auto">
        <a:xfrm>
          <a:off x="609600" y="85725"/>
          <a:ext cx="1029325" cy="609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171450</xdr:colOff>
      <xdr:row>11</xdr:row>
      <xdr:rowOff>0</xdr:rowOff>
    </xdr:from>
    <xdr:to>
      <xdr:col>4</xdr:col>
      <xdr:colOff>523875</xdr:colOff>
      <xdr:row>25</xdr:row>
      <xdr:rowOff>28575</xdr:rowOff>
    </xdr:to>
    <xdr:pic>
      <xdr:nvPicPr>
        <xdr:cNvPr id="3" name="Picture 1" descr="C:\DOCUME~1\user3\LOCALS~1\Temp\DS_38.tmp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1450" y="2114550"/>
          <a:ext cx="2695575" cy="269557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400050</xdr:colOff>
      <xdr:row>0</xdr:row>
      <xdr:rowOff>85725</xdr:rowOff>
    </xdr:from>
    <xdr:to>
      <xdr:col>2</xdr:col>
      <xdr:colOff>533400</xdr:colOff>
      <xdr:row>3</xdr:row>
      <xdr:rowOff>57150</xdr:rowOff>
    </xdr:to>
    <xdr:pic>
      <xdr:nvPicPr>
        <xdr:cNvPr id="61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18000"/>
        </a:blip>
        <a:srcRect/>
        <a:stretch>
          <a:fillRect/>
        </a:stretch>
      </xdr:blipFill>
      <xdr:spPr bwMode="auto">
        <a:xfrm>
          <a:off x="628650" y="85725"/>
          <a:ext cx="981075" cy="5810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9"/>
  <sheetViews>
    <sheetView tabSelected="1" view="pageBreakPreview" zoomScale="89" zoomScaleNormal="100" zoomScaleSheetLayoutView="89" workbookViewId="0">
      <selection activeCell="E3" sqref="E3"/>
    </sheetView>
  </sheetViews>
  <sheetFormatPr defaultRowHeight="14.4"/>
  <cols>
    <col min="1" max="1" width="3.44140625" customWidth="1"/>
    <col min="2" max="5" width="12.6640625" customWidth="1"/>
    <col min="6" max="6" width="13.33203125" customWidth="1"/>
    <col min="7" max="10" width="12.6640625" customWidth="1"/>
  </cols>
  <sheetData>
    <row r="1" spans="2:8">
      <c r="G1" s="49" t="s">
        <v>58</v>
      </c>
      <c r="H1" s="31">
        <v>42396</v>
      </c>
    </row>
    <row r="2" spans="2:8">
      <c r="H2" s="49" t="s">
        <v>94</v>
      </c>
    </row>
    <row r="3" spans="2:8" ht="15.6">
      <c r="E3" s="3" t="s">
        <v>16</v>
      </c>
    </row>
    <row r="4" spans="2:8" ht="21.75" customHeight="1">
      <c r="E4" s="3"/>
    </row>
    <row r="5" spans="2:8">
      <c r="B5" s="51" t="s">
        <v>23</v>
      </c>
      <c r="C5" s="51"/>
      <c r="D5" s="51"/>
      <c r="E5" s="51"/>
      <c r="F5" s="51"/>
      <c r="G5" s="51"/>
      <c r="H5" s="51"/>
    </row>
    <row r="6" spans="2:8">
      <c r="B6" s="6"/>
      <c r="C6" s="6"/>
      <c r="D6" s="6"/>
      <c r="E6" s="6"/>
      <c r="F6" s="6"/>
      <c r="G6" s="6"/>
      <c r="H6" s="6"/>
    </row>
    <row r="7" spans="2:8">
      <c r="B7" s="8" t="s">
        <v>3</v>
      </c>
    </row>
    <row r="12" spans="2:8">
      <c r="F12" s="8" t="s">
        <v>2</v>
      </c>
    </row>
    <row r="13" spans="2:8">
      <c r="F13" s="8" t="s">
        <v>9</v>
      </c>
    </row>
    <row r="15" spans="2:8">
      <c r="F15" t="s">
        <v>4</v>
      </c>
    </row>
    <row r="16" spans="2:8">
      <c r="F16" t="s">
        <v>5</v>
      </c>
    </row>
    <row r="17" spans="1:8">
      <c r="F17" t="s">
        <v>6</v>
      </c>
    </row>
    <row r="18" spans="1:8">
      <c r="F18" t="s">
        <v>7</v>
      </c>
    </row>
    <row r="19" spans="1:8">
      <c r="F19" t="s">
        <v>8</v>
      </c>
    </row>
    <row r="20" spans="1:8">
      <c r="F20" t="s">
        <v>17</v>
      </c>
    </row>
    <row r="21" spans="1:8">
      <c r="F21" t="s">
        <v>18</v>
      </c>
    </row>
    <row r="24" spans="1:8">
      <c r="A24" s="58"/>
      <c r="B24" s="59"/>
      <c r="C24" s="52" t="s">
        <v>24</v>
      </c>
      <c r="D24" s="52"/>
      <c r="E24" s="52"/>
      <c r="F24" s="52"/>
      <c r="G24" s="52"/>
      <c r="H24" s="53"/>
    </row>
    <row r="25" spans="1:8" ht="30" customHeight="1">
      <c r="A25" s="60"/>
      <c r="B25" s="61"/>
      <c r="C25" s="10">
        <v>1900</v>
      </c>
      <c r="D25" s="9">
        <v>2000</v>
      </c>
      <c r="E25" s="9">
        <v>2100</v>
      </c>
      <c r="F25" s="9">
        <v>2200</v>
      </c>
      <c r="G25" s="9">
        <v>2300</v>
      </c>
      <c r="H25" s="9">
        <v>2400</v>
      </c>
    </row>
    <row r="26" spans="1:8" ht="30" customHeight="1">
      <c r="A26" s="55" t="s">
        <v>25</v>
      </c>
      <c r="B26" s="11">
        <v>700</v>
      </c>
      <c r="C26" s="32">
        <v>4081.8655760150377</v>
      </c>
      <c r="D26" s="32">
        <v>4017.3224615000008</v>
      </c>
      <c r="E26" s="32">
        <v>3958.9263102721093</v>
      </c>
      <c r="F26" s="32">
        <v>3905.8389000649349</v>
      </c>
      <c r="G26" s="32">
        <v>3857.3677863975158</v>
      </c>
      <c r="H26" s="32">
        <v>3812.9359322023806</v>
      </c>
    </row>
    <row r="27" spans="1:8" ht="30" customHeight="1">
      <c r="A27" s="56"/>
      <c r="B27" s="9">
        <v>800</v>
      </c>
      <c r="C27" s="32">
        <v>3761.1871026973677</v>
      </c>
      <c r="D27" s="32">
        <v>3695.2341413124996</v>
      </c>
      <c r="E27" s="32">
        <v>3635.5624143452383</v>
      </c>
      <c r="F27" s="32">
        <v>3581.3153898295454</v>
      </c>
      <c r="G27" s="32">
        <v>3531.7854978804344</v>
      </c>
      <c r="H27" s="32">
        <v>3486.3830969270839</v>
      </c>
    </row>
    <row r="28" spans="1:8" ht="30" customHeight="1">
      <c r="A28" s="56"/>
      <c r="B28" s="9">
        <v>900</v>
      </c>
      <c r="C28" s="32">
        <v>3511.7705123391811</v>
      </c>
      <c r="D28" s="32">
        <v>3444.7210033888882</v>
      </c>
      <c r="E28" s="32">
        <v>3384.0571619576722</v>
      </c>
      <c r="F28" s="32">
        <v>3328.9082152020205</v>
      </c>
      <c r="G28" s="32">
        <v>3278.5548290338165</v>
      </c>
      <c r="H28" s="32">
        <v>3232.3975583796296</v>
      </c>
    </row>
    <row r="29" spans="1:8" ht="30" customHeight="1">
      <c r="A29" s="56"/>
      <c r="B29" s="9">
        <v>1000</v>
      </c>
      <c r="C29" s="32">
        <v>3312.2372400526315</v>
      </c>
      <c r="D29" s="32">
        <v>3244.3104930499994</v>
      </c>
      <c r="E29" s="32">
        <v>3182.8529600476181</v>
      </c>
      <c r="F29" s="32">
        <v>3126.9824754999995</v>
      </c>
      <c r="G29" s="32">
        <v>3075.9702939565223</v>
      </c>
      <c r="H29" s="32">
        <v>3029.2091275416669</v>
      </c>
    </row>
    <row r="30" spans="1:8" ht="30" customHeight="1">
      <c r="A30" s="57"/>
      <c r="B30" s="9">
        <v>1100</v>
      </c>
      <c r="C30" s="32">
        <v>3148.9827445454539</v>
      </c>
      <c r="D30" s="32">
        <v>3080.3382573181811</v>
      </c>
      <c r="E30" s="32">
        <v>3018.2313403030303</v>
      </c>
      <c r="F30" s="32">
        <v>2961.7705066528929</v>
      </c>
      <c r="G30" s="32">
        <v>2910.2193107114631</v>
      </c>
      <c r="H30" s="32">
        <v>2862.964047765151</v>
      </c>
    </row>
    <row r="31" spans="1:8" ht="15" thickBot="1"/>
    <row r="32" spans="1:8" ht="15" thickBot="1">
      <c r="B32" t="s">
        <v>67</v>
      </c>
      <c r="D32" s="37">
        <v>81.83</v>
      </c>
    </row>
    <row r="34" spans="2:8">
      <c r="B34" t="s">
        <v>65</v>
      </c>
      <c r="F34" s="48">
        <f>F44</f>
        <v>4130.9706999999999</v>
      </c>
      <c r="G34" t="s">
        <v>66</v>
      </c>
    </row>
    <row r="36" spans="2:8">
      <c r="B36" s="62" t="s">
        <v>63</v>
      </c>
      <c r="C36" s="62"/>
      <c r="D36" s="62"/>
      <c r="E36" s="62"/>
      <c r="F36" s="62" t="s">
        <v>64</v>
      </c>
      <c r="G36" s="62"/>
      <c r="H36" s="39"/>
    </row>
    <row r="37" spans="2:8">
      <c r="B37" s="63" t="s">
        <v>93</v>
      </c>
      <c r="C37" s="64"/>
      <c r="D37" s="64"/>
      <c r="E37" s="65"/>
      <c r="F37" s="66">
        <f>17.91*D32</f>
        <v>1465.5753</v>
      </c>
      <c r="G37" s="66"/>
      <c r="H37" s="40"/>
    </row>
    <row r="38" spans="2:8">
      <c r="B38" s="63" t="s">
        <v>81</v>
      </c>
      <c r="C38" s="64"/>
      <c r="D38" s="64"/>
      <c r="E38" s="65"/>
      <c r="F38" s="68">
        <v>558.79999999999995</v>
      </c>
      <c r="G38" s="68"/>
      <c r="H38" s="39"/>
    </row>
    <row r="39" spans="2:8">
      <c r="B39" s="63" t="s">
        <v>83</v>
      </c>
      <c r="C39" s="64"/>
      <c r="D39" s="64"/>
      <c r="E39" s="65"/>
      <c r="F39" s="68">
        <v>1464.18</v>
      </c>
      <c r="G39" s="68"/>
      <c r="H39" s="39"/>
    </row>
    <row r="40" spans="2:8">
      <c r="B40" s="63" t="s">
        <v>68</v>
      </c>
      <c r="C40" s="64"/>
      <c r="D40" s="64"/>
      <c r="E40" s="65"/>
      <c r="F40" s="62">
        <v>164</v>
      </c>
      <c r="G40" s="62"/>
      <c r="H40" s="39"/>
    </row>
    <row r="41" spans="2:8">
      <c r="B41" s="63" t="s">
        <v>69</v>
      </c>
      <c r="C41" s="64"/>
      <c r="D41" s="64"/>
      <c r="E41" s="65"/>
      <c r="F41" s="66">
        <f>4.38*D32</f>
        <v>358.41539999999998</v>
      </c>
      <c r="G41" s="66"/>
      <c r="H41" s="40"/>
    </row>
    <row r="42" spans="2:8">
      <c r="B42" s="63" t="s">
        <v>19</v>
      </c>
      <c r="C42" s="64"/>
      <c r="D42" s="64"/>
      <c r="E42" s="65"/>
      <c r="F42" s="62">
        <v>15</v>
      </c>
      <c r="G42" s="62"/>
      <c r="H42" s="39"/>
    </row>
    <row r="43" spans="2:8">
      <c r="B43" s="63" t="s">
        <v>20</v>
      </c>
      <c r="C43" s="64"/>
      <c r="D43" s="64"/>
      <c r="E43" s="65"/>
      <c r="F43" s="62">
        <v>105</v>
      </c>
      <c r="G43" s="62"/>
      <c r="H43" s="39"/>
    </row>
    <row r="44" spans="2:8" hidden="1">
      <c r="B44" s="26"/>
      <c r="F44" s="36">
        <f>SUM(F37:F43)</f>
        <v>4130.9706999999999</v>
      </c>
      <c r="G44" s="67"/>
      <c r="H44" s="67"/>
    </row>
    <row r="45" spans="2:8">
      <c r="B45" s="26"/>
    </row>
    <row r="46" spans="2:8">
      <c r="B46" s="26"/>
    </row>
    <row r="47" spans="2:8">
      <c r="B47" t="s">
        <v>96</v>
      </c>
    </row>
    <row r="48" spans="2:8">
      <c r="B48" s="12"/>
      <c r="C48" s="5"/>
      <c r="D48" s="5"/>
      <c r="E48" s="5"/>
      <c r="F48" s="5"/>
      <c r="G48" s="5"/>
      <c r="H48" s="5"/>
    </row>
    <row r="49" spans="1:8">
      <c r="A49" s="54" t="s">
        <v>53</v>
      </c>
      <c r="B49" s="54"/>
      <c r="C49" s="54"/>
      <c r="D49" s="54"/>
      <c r="E49" s="54"/>
      <c r="F49" s="54"/>
      <c r="G49" s="54"/>
      <c r="H49" s="54"/>
    </row>
  </sheetData>
  <mergeCells count="22">
    <mergeCell ref="G44:H44"/>
    <mergeCell ref="F43:G43"/>
    <mergeCell ref="F36:G36"/>
    <mergeCell ref="F37:G37"/>
    <mergeCell ref="F38:G38"/>
    <mergeCell ref="F39:G39"/>
    <mergeCell ref="B5:H5"/>
    <mergeCell ref="C24:H24"/>
    <mergeCell ref="A49:H49"/>
    <mergeCell ref="A26:A30"/>
    <mergeCell ref="A24:B25"/>
    <mergeCell ref="B36:E36"/>
    <mergeCell ref="B38:E38"/>
    <mergeCell ref="B39:E39"/>
    <mergeCell ref="B40:E40"/>
    <mergeCell ref="B42:E42"/>
    <mergeCell ref="B43:E43"/>
    <mergeCell ref="B37:E37"/>
    <mergeCell ref="B41:E41"/>
    <mergeCell ref="F40:G40"/>
    <mergeCell ref="F41:G41"/>
    <mergeCell ref="F42:G42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9"/>
  <sheetViews>
    <sheetView view="pageBreakPreview" zoomScaleNormal="100" zoomScaleSheetLayoutView="100" workbookViewId="0">
      <selection activeCell="G8" sqref="G8"/>
    </sheetView>
  </sheetViews>
  <sheetFormatPr defaultRowHeight="14.4"/>
  <cols>
    <col min="1" max="1" width="3.5546875" customWidth="1"/>
    <col min="2" max="2" width="12.44140625" customWidth="1"/>
    <col min="3" max="6" width="11.6640625" customWidth="1"/>
    <col min="7" max="7" width="12.88671875" customWidth="1"/>
    <col min="8" max="8" width="14.33203125" customWidth="1"/>
  </cols>
  <sheetData>
    <row r="1" spans="1:9">
      <c r="G1" s="49" t="s">
        <v>58</v>
      </c>
      <c r="H1" s="31">
        <v>42396</v>
      </c>
    </row>
    <row r="2" spans="1:9">
      <c r="H2" s="49" t="s">
        <v>94</v>
      </c>
    </row>
    <row r="3" spans="1:9" ht="15.6">
      <c r="E3" s="3" t="s">
        <v>16</v>
      </c>
    </row>
    <row r="4" spans="1:9" ht="15.6">
      <c r="E4" s="3"/>
    </row>
    <row r="5" spans="1:9">
      <c r="A5" s="69" t="s">
        <v>22</v>
      </c>
      <c r="B5" s="69"/>
      <c r="C5" s="69"/>
      <c r="D5" s="69"/>
      <c r="E5" s="69"/>
      <c r="F5" s="69"/>
      <c r="G5" s="69"/>
      <c r="H5" s="69"/>
      <c r="I5" s="23"/>
    </row>
    <row r="7" spans="1:9" ht="15" customHeight="1">
      <c r="A7" s="34" t="s">
        <v>3</v>
      </c>
      <c r="B7" s="34"/>
      <c r="C7" s="23"/>
      <c r="D7" s="23"/>
      <c r="E7" s="23"/>
      <c r="F7" s="23"/>
      <c r="G7" s="23"/>
      <c r="H7" s="23"/>
    </row>
    <row r="11" spans="1:9">
      <c r="F11" s="8" t="s">
        <v>0</v>
      </c>
    </row>
    <row r="12" spans="1:9">
      <c r="F12" s="8" t="s">
        <v>9</v>
      </c>
    </row>
    <row r="14" spans="1:9">
      <c r="F14" t="s">
        <v>11</v>
      </c>
    </row>
    <row r="15" spans="1:9">
      <c r="F15" t="s">
        <v>12</v>
      </c>
    </row>
    <row r="16" spans="1:9">
      <c r="F16" t="s">
        <v>13</v>
      </c>
    </row>
    <row r="17" spans="1:8">
      <c r="F17" t="s">
        <v>14</v>
      </c>
    </row>
    <row r="18" spans="1:8">
      <c r="F18" t="s">
        <v>15</v>
      </c>
    </row>
    <row r="19" spans="1:8">
      <c r="F19" t="s">
        <v>17</v>
      </c>
    </row>
    <row r="20" spans="1:8">
      <c r="F20" t="s">
        <v>21</v>
      </c>
    </row>
    <row r="24" spans="1:8">
      <c r="A24" s="74"/>
      <c r="B24" s="75"/>
      <c r="C24" s="71" t="s">
        <v>24</v>
      </c>
      <c r="D24" s="52"/>
      <c r="E24" s="52"/>
      <c r="F24" s="52"/>
      <c r="G24" s="52"/>
      <c r="H24" s="53"/>
    </row>
    <row r="25" spans="1:8" ht="30" customHeight="1">
      <c r="A25" s="76"/>
      <c r="B25" s="77"/>
      <c r="C25" s="9">
        <v>1900</v>
      </c>
      <c r="D25" s="9">
        <v>2000</v>
      </c>
      <c r="E25" s="9">
        <v>2100</v>
      </c>
      <c r="F25" s="9">
        <v>2200</v>
      </c>
      <c r="G25" s="9">
        <v>2300</v>
      </c>
      <c r="H25" s="9">
        <v>2400</v>
      </c>
    </row>
    <row r="26" spans="1:8" ht="30" customHeight="1">
      <c r="A26" s="55" t="s">
        <v>25</v>
      </c>
      <c r="B26" s="9">
        <v>700</v>
      </c>
      <c r="C26" s="32">
        <v>7117.2113184962409</v>
      </c>
      <c r="D26" s="32">
        <v>7000.7502597142866</v>
      </c>
      <c r="E26" s="32">
        <v>6895.3807303401354</v>
      </c>
      <c r="F26" s="32">
        <v>6799.5902490909093</v>
      </c>
      <c r="G26" s="32">
        <v>6712.1293749068309</v>
      </c>
      <c r="H26" s="32">
        <v>6631.9569069047629</v>
      </c>
    </row>
    <row r="27" spans="1:8" ht="30" customHeight="1">
      <c r="A27" s="72"/>
      <c r="B27" s="9">
        <v>800</v>
      </c>
      <c r="C27" s="32">
        <v>6564.225196447368</v>
      </c>
      <c r="D27" s="32">
        <v>6445.4885053749995</v>
      </c>
      <c r="E27" s="32">
        <v>6338.0600705952393</v>
      </c>
      <c r="F27" s="32">
        <v>6240.3978571590924</v>
      </c>
      <c r="G27" s="32">
        <v>6151.2280101086963</v>
      </c>
      <c r="H27" s="32">
        <v>6069.4889836458324</v>
      </c>
    </row>
    <row r="28" spans="1:8" ht="30" customHeight="1">
      <c r="A28" s="72"/>
      <c r="B28" s="9">
        <v>900</v>
      </c>
      <c r="C28" s="32">
        <v>6134.1248792982451</v>
      </c>
      <c r="D28" s="32">
        <v>6013.6182519999993</v>
      </c>
      <c r="E28" s="32">
        <v>5904.5884463492057</v>
      </c>
      <c r="F28" s="32">
        <v>5805.4704412121218</v>
      </c>
      <c r="G28" s="32">
        <v>5714.9713930434791</v>
      </c>
      <c r="H28" s="32">
        <v>5632.0139322222212</v>
      </c>
    </row>
    <row r="29" spans="1:8" ht="30" customHeight="1">
      <c r="A29" s="72"/>
      <c r="B29" s="9">
        <v>1000</v>
      </c>
      <c r="C29" s="32">
        <v>5790.0446255789466</v>
      </c>
      <c r="D29" s="32">
        <v>5668.1220493000001</v>
      </c>
      <c r="E29" s="32">
        <v>5557.811146952381</v>
      </c>
      <c r="F29" s="32">
        <v>5457.528508454544</v>
      </c>
      <c r="G29" s="32">
        <v>5365.9660993913049</v>
      </c>
      <c r="H29" s="32">
        <v>5282.0338910833343</v>
      </c>
    </row>
    <row r="30" spans="1:8" ht="30" customHeight="1">
      <c r="A30" s="73"/>
      <c r="B30" s="9">
        <v>1100</v>
      </c>
      <c r="C30" s="32">
        <v>5508.5244179904303</v>
      </c>
      <c r="D30" s="32">
        <v>5385.4433379999982</v>
      </c>
      <c r="E30" s="32">
        <v>5274.0842656277046</v>
      </c>
      <c r="F30" s="32">
        <v>5172.8487452892559</v>
      </c>
      <c r="G30" s="32">
        <v>5080.4163136758889</v>
      </c>
      <c r="H30" s="32">
        <v>4995.6865846969695</v>
      </c>
    </row>
    <row r="31" spans="1:8" ht="15" thickBot="1"/>
    <row r="32" spans="1:8" ht="15" thickBot="1">
      <c r="B32" t="s">
        <v>67</v>
      </c>
      <c r="D32" s="37">
        <v>81.83</v>
      </c>
    </row>
    <row r="33" spans="1:8">
      <c r="D33" s="5"/>
    </row>
    <row r="34" spans="1:8">
      <c r="B34" t="s">
        <v>65</v>
      </c>
      <c r="F34" s="48">
        <f>F44</f>
        <v>4358.2780999999995</v>
      </c>
      <c r="G34" t="s">
        <v>66</v>
      </c>
    </row>
    <row r="36" spans="1:8" ht="15" customHeight="1">
      <c r="B36" s="62" t="s">
        <v>63</v>
      </c>
      <c r="C36" s="62"/>
      <c r="D36" s="62"/>
      <c r="E36" s="62"/>
      <c r="F36" s="62" t="s">
        <v>64</v>
      </c>
      <c r="G36" s="62"/>
    </row>
    <row r="37" spans="1:8" ht="15" customHeight="1">
      <c r="B37" s="63" t="s">
        <v>93</v>
      </c>
      <c r="C37" s="64"/>
      <c r="D37" s="64"/>
      <c r="E37" s="65"/>
      <c r="F37" s="66">
        <f>17.91*D32</f>
        <v>1465.5753</v>
      </c>
      <c r="G37" s="66"/>
    </row>
    <row r="38" spans="1:8" ht="15" customHeight="1">
      <c r="B38" s="63" t="s">
        <v>81</v>
      </c>
      <c r="C38" s="64"/>
      <c r="D38" s="64"/>
      <c r="E38" s="65"/>
      <c r="F38" s="68">
        <v>558.79999999999995</v>
      </c>
      <c r="G38" s="68"/>
    </row>
    <row r="39" spans="1:8" ht="15" customHeight="1">
      <c r="B39" s="63" t="s">
        <v>70</v>
      </c>
      <c r="C39" s="64"/>
      <c r="D39" s="64"/>
      <c r="E39" s="65"/>
      <c r="F39" s="68">
        <v>1464</v>
      </c>
      <c r="G39" s="68"/>
    </row>
    <row r="40" spans="1:8" ht="15" customHeight="1">
      <c r="B40" s="63" t="s">
        <v>68</v>
      </c>
      <c r="C40" s="64"/>
      <c r="D40" s="64"/>
      <c r="E40" s="65"/>
      <c r="F40" s="68">
        <v>164</v>
      </c>
      <c r="G40" s="68"/>
    </row>
    <row r="41" spans="1:8" ht="15" customHeight="1">
      <c r="B41" s="63" t="s">
        <v>82</v>
      </c>
      <c r="C41" s="64"/>
      <c r="D41" s="64"/>
      <c r="E41" s="65"/>
      <c r="F41" s="66">
        <f>7.16*D32</f>
        <v>585.90279999999996</v>
      </c>
      <c r="G41" s="66"/>
    </row>
    <row r="42" spans="1:8">
      <c r="B42" s="63" t="s">
        <v>19</v>
      </c>
      <c r="C42" s="64"/>
      <c r="D42" s="64"/>
      <c r="E42" s="65"/>
      <c r="F42" s="68">
        <v>15</v>
      </c>
      <c r="G42" s="68"/>
    </row>
    <row r="43" spans="1:8">
      <c r="B43" s="63" t="s">
        <v>20</v>
      </c>
      <c r="C43" s="64"/>
      <c r="D43" s="64"/>
      <c r="E43" s="65"/>
      <c r="F43" s="68">
        <v>105</v>
      </c>
      <c r="G43" s="68"/>
    </row>
    <row r="44" spans="1:8" hidden="1">
      <c r="B44" s="26"/>
      <c r="F44" s="36">
        <f>SUM(F37:G43)</f>
        <v>4358.2780999999995</v>
      </c>
    </row>
    <row r="45" spans="1:8">
      <c r="B45" s="26"/>
      <c r="F45" s="36"/>
    </row>
    <row r="46" spans="1:8">
      <c r="B46" t="s">
        <v>96</v>
      </c>
    </row>
    <row r="47" spans="1:8">
      <c r="B47" s="12"/>
      <c r="C47" s="5"/>
      <c r="D47" s="5"/>
      <c r="E47" s="5"/>
      <c r="F47" s="5"/>
      <c r="G47" s="5"/>
      <c r="H47" s="5"/>
    </row>
    <row r="48" spans="1:8">
      <c r="A48" s="54" t="s">
        <v>53</v>
      </c>
      <c r="B48" s="54"/>
      <c r="C48" s="54"/>
      <c r="D48" s="54"/>
      <c r="E48" s="54"/>
      <c r="F48" s="54"/>
      <c r="G48" s="54"/>
      <c r="H48" s="54"/>
    </row>
    <row r="49" spans="1:8">
      <c r="A49" s="70"/>
      <c r="B49" s="70"/>
      <c r="C49" s="70"/>
      <c r="D49" s="70"/>
      <c r="E49" s="70"/>
      <c r="F49" s="70"/>
      <c r="G49" s="70"/>
      <c r="H49" s="70"/>
    </row>
  </sheetData>
  <mergeCells count="22">
    <mergeCell ref="B41:E41"/>
    <mergeCell ref="F41:G41"/>
    <mergeCell ref="B42:E42"/>
    <mergeCell ref="F42:G42"/>
    <mergeCell ref="B43:E43"/>
    <mergeCell ref="F43:G43"/>
    <mergeCell ref="B37:E37"/>
    <mergeCell ref="A5:H5"/>
    <mergeCell ref="A49:H49"/>
    <mergeCell ref="C24:H24"/>
    <mergeCell ref="A26:A30"/>
    <mergeCell ref="A24:B25"/>
    <mergeCell ref="A48:H48"/>
    <mergeCell ref="B36:E36"/>
    <mergeCell ref="F36:G36"/>
    <mergeCell ref="F37:G37"/>
    <mergeCell ref="B38:E38"/>
    <mergeCell ref="F38:G38"/>
    <mergeCell ref="B39:E39"/>
    <mergeCell ref="F39:G39"/>
    <mergeCell ref="B40:E40"/>
    <mergeCell ref="F40:G40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56"/>
  <sheetViews>
    <sheetView view="pageBreakPreview" zoomScaleNormal="100" zoomScaleSheetLayoutView="100" workbookViewId="0">
      <selection activeCell="H8" sqref="H8"/>
    </sheetView>
  </sheetViews>
  <sheetFormatPr defaultRowHeight="14.4"/>
  <cols>
    <col min="1" max="1" width="4.88671875" customWidth="1"/>
    <col min="2" max="2" width="13.33203125" customWidth="1"/>
    <col min="3" max="8" width="12.6640625" customWidth="1"/>
    <col min="9" max="9" width="10.6640625" customWidth="1"/>
  </cols>
  <sheetData>
    <row r="1" spans="2:9">
      <c r="G1" s="49" t="s">
        <v>58</v>
      </c>
      <c r="H1" s="31">
        <v>42396</v>
      </c>
    </row>
    <row r="2" spans="2:9" ht="15.6">
      <c r="D2" s="27" t="s">
        <v>16</v>
      </c>
      <c r="E2" s="27"/>
      <c r="F2" s="27"/>
      <c r="G2" s="27"/>
      <c r="H2" s="49" t="s">
        <v>94</v>
      </c>
    </row>
    <row r="3" spans="2:9" ht="15.6">
      <c r="F3" s="3"/>
    </row>
    <row r="4" spans="2:9" ht="15.6">
      <c r="F4" s="3"/>
    </row>
    <row r="5" spans="2:9">
      <c r="B5" s="23" t="s">
        <v>55</v>
      </c>
      <c r="C5" s="23"/>
      <c r="D5" s="23"/>
      <c r="E5" s="23"/>
      <c r="F5" s="23"/>
      <c r="G5" s="23"/>
      <c r="H5" s="23"/>
      <c r="I5" s="23"/>
    </row>
    <row r="7" spans="2:9" ht="15" customHeight="1">
      <c r="B7" s="8" t="s">
        <v>3</v>
      </c>
      <c r="C7" s="8"/>
    </row>
    <row r="12" spans="2:9">
      <c r="F12" s="8" t="s">
        <v>2</v>
      </c>
    </row>
    <row r="13" spans="2:9">
      <c r="F13" s="8" t="s">
        <v>9</v>
      </c>
    </row>
    <row r="16" spans="2:9">
      <c r="F16" t="s">
        <v>4</v>
      </c>
    </row>
    <row r="17" spans="1:8">
      <c r="F17" t="s">
        <v>5</v>
      </c>
    </row>
    <row r="18" spans="1:8">
      <c r="F18" t="s">
        <v>6</v>
      </c>
    </row>
    <row r="19" spans="1:8">
      <c r="F19" t="s">
        <v>7</v>
      </c>
    </row>
    <row r="20" spans="1:8">
      <c r="F20" t="s">
        <v>8</v>
      </c>
    </row>
    <row r="21" spans="1:8">
      <c r="F21" t="s">
        <v>17</v>
      </c>
    </row>
    <row r="22" spans="1:8">
      <c r="F22" t="s">
        <v>18</v>
      </c>
    </row>
    <row r="26" spans="1:8" ht="20.100000000000001" customHeight="1">
      <c r="A26" s="84"/>
      <c r="B26" s="84"/>
      <c r="C26" s="78" t="s">
        <v>24</v>
      </c>
      <c r="D26" s="79"/>
      <c r="E26" s="79"/>
      <c r="F26" s="79"/>
      <c r="G26" s="79"/>
      <c r="H26" s="80"/>
    </row>
    <row r="27" spans="1:8" ht="20.100000000000001" customHeight="1">
      <c r="A27" s="84"/>
      <c r="B27" s="84"/>
      <c r="C27" s="24">
        <v>1900</v>
      </c>
      <c r="D27" s="2">
        <v>2000</v>
      </c>
      <c r="E27" s="2">
        <v>2100</v>
      </c>
      <c r="F27" s="2">
        <v>2200</v>
      </c>
      <c r="G27" s="2">
        <v>2300</v>
      </c>
      <c r="H27" s="2">
        <v>2400</v>
      </c>
    </row>
    <row r="28" spans="1:8" ht="20.100000000000001" customHeight="1">
      <c r="A28" s="81" t="s">
        <v>54</v>
      </c>
      <c r="B28" s="25">
        <v>1200</v>
      </c>
      <c r="C28" s="32">
        <v>3925.0470588815792</v>
      </c>
      <c r="D28" s="32">
        <v>3858.302601770833</v>
      </c>
      <c r="E28" s="32">
        <v>3797.914759623015</v>
      </c>
      <c r="F28" s="32">
        <v>3743.0167213068189</v>
      </c>
      <c r="G28" s="32">
        <v>3692.8924254528997</v>
      </c>
      <c r="H28" s="32">
        <v>3646.9451542534721</v>
      </c>
    </row>
    <row r="29" spans="1:8" ht="20.100000000000001" customHeight="1">
      <c r="A29" s="82"/>
      <c r="B29" s="2">
        <v>1300</v>
      </c>
      <c r="C29" s="32">
        <v>3739.7694227732791</v>
      </c>
      <c r="D29" s="32">
        <v>3672.3267016346149</v>
      </c>
      <c r="E29" s="32">
        <v>3611.3070967948711</v>
      </c>
      <c r="F29" s="32">
        <v>3555.8347287587408</v>
      </c>
      <c r="G29" s="32">
        <v>3505.1860448996658</v>
      </c>
      <c r="H29" s="32">
        <v>3458.758084695512</v>
      </c>
    </row>
    <row r="30" spans="1:8" ht="20.100000000000001" customHeight="1">
      <c r="A30" s="82"/>
      <c r="B30" s="2">
        <v>1400</v>
      </c>
      <c r="C30" s="32">
        <v>3580.9600203947361</v>
      </c>
      <c r="D30" s="32">
        <v>3512.9187872321427</v>
      </c>
      <c r="E30" s="32">
        <v>3451.3576715136055</v>
      </c>
      <c r="F30" s="32">
        <v>3395.3930208603888</v>
      </c>
      <c r="G30" s="32">
        <v>3344.2948615683226</v>
      </c>
      <c r="H30" s="32">
        <v>3297.4548822172624</v>
      </c>
    </row>
    <row r="31" spans="1:8" ht="20.100000000000001" customHeight="1">
      <c r="A31" s="82"/>
      <c r="B31" s="2">
        <v>1500</v>
      </c>
      <c r="C31" s="32">
        <v>3443.3252049999996</v>
      </c>
      <c r="D31" s="32">
        <v>3374.7652614166668</v>
      </c>
      <c r="E31" s="32">
        <v>3312.7348362698413</v>
      </c>
      <c r="F31" s="32">
        <v>3256.3435406818189</v>
      </c>
      <c r="G31" s="32">
        <v>3204.8558360144925</v>
      </c>
      <c r="H31" s="32">
        <v>3157.6587734027776</v>
      </c>
    </row>
    <row r="32" spans="1:8" ht="20.100000000000001" customHeight="1">
      <c r="A32" s="82"/>
      <c r="B32" s="2">
        <v>1600</v>
      </c>
      <c r="C32" s="32">
        <v>3322.8947415296052</v>
      </c>
      <c r="D32" s="32">
        <v>3253.8809263281246</v>
      </c>
      <c r="E32" s="32">
        <v>3191.4398554315471</v>
      </c>
      <c r="F32" s="32">
        <v>3134.6752455255682</v>
      </c>
      <c r="G32" s="32">
        <v>3082.8466886548913</v>
      </c>
      <c r="H32" s="32">
        <v>3035.3371781901042</v>
      </c>
    </row>
    <row r="33" spans="1:8" ht="20.100000000000001" customHeight="1">
      <c r="A33" s="82"/>
      <c r="B33" s="2">
        <v>1700</v>
      </c>
      <c r="C33" s="32">
        <v>3216.6325678792568</v>
      </c>
      <c r="D33" s="32">
        <v>3147.218277720588</v>
      </c>
      <c r="E33" s="32">
        <v>3084.4148723389353</v>
      </c>
      <c r="F33" s="32">
        <v>3027.3208674465236</v>
      </c>
      <c r="G33" s="32">
        <v>2975.1915586317127</v>
      </c>
      <c r="H33" s="32">
        <v>2927.4063588848039</v>
      </c>
    </row>
    <row r="34" spans="1:8" ht="20.100000000000001" customHeight="1">
      <c r="A34" s="82"/>
      <c r="B34" s="2">
        <v>1800</v>
      </c>
      <c r="C34" s="32">
        <v>3122.1773024122804</v>
      </c>
      <c r="D34" s="32">
        <v>3052.4070345138889</v>
      </c>
      <c r="E34" s="32">
        <v>2989.2815540343918</v>
      </c>
      <c r="F34" s="32">
        <v>2931.8947535984848</v>
      </c>
      <c r="G34" s="32">
        <v>2879.4981097222221</v>
      </c>
      <c r="H34" s="32">
        <v>2831.4678528356476</v>
      </c>
    </row>
    <row r="35" spans="1:8" ht="20.100000000000001" customHeight="1">
      <c r="A35" s="83"/>
      <c r="B35" s="2">
        <v>1900</v>
      </c>
      <c r="C35" s="32">
        <v>3037.6646964681445</v>
      </c>
      <c r="D35" s="32">
        <v>2967.5759221710528</v>
      </c>
      <c r="E35" s="32">
        <v>2904.1622692355891</v>
      </c>
      <c r="F35" s="32">
        <v>2846.5134938397136</v>
      </c>
      <c r="G35" s="32">
        <v>2793.8776554347828</v>
      </c>
      <c r="H35" s="32">
        <v>2745.6281368969294</v>
      </c>
    </row>
    <row r="36" spans="1:8" ht="15" thickBot="1"/>
    <row r="37" spans="1:8" ht="15" thickBot="1">
      <c r="B37" t="s">
        <v>67</v>
      </c>
      <c r="D37" s="37">
        <v>81.83</v>
      </c>
    </row>
    <row r="38" spans="1:8" ht="15" thickBot="1">
      <c r="B38" t="s">
        <v>76</v>
      </c>
      <c r="D38" s="37">
        <v>88.88</v>
      </c>
    </row>
    <row r="39" spans="1:8">
      <c r="D39" s="5"/>
    </row>
    <row r="40" spans="1:8">
      <c r="B40" t="s">
        <v>65</v>
      </c>
      <c r="F40" s="48">
        <f>F52</f>
        <v>6884.1306999999997</v>
      </c>
      <c r="G40" t="s">
        <v>66</v>
      </c>
    </row>
    <row r="42" spans="1:8">
      <c r="B42" s="62" t="s">
        <v>63</v>
      </c>
      <c r="C42" s="62"/>
      <c r="D42" s="62"/>
      <c r="E42" s="62"/>
      <c r="F42" s="62" t="s">
        <v>64</v>
      </c>
      <c r="G42" s="62"/>
    </row>
    <row r="43" spans="1:8">
      <c r="B43" s="63" t="s">
        <v>95</v>
      </c>
      <c r="C43" s="64"/>
      <c r="D43" s="64"/>
      <c r="E43" s="65"/>
      <c r="F43" s="66">
        <f>17.91*D37</f>
        <v>1465.5753</v>
      </c>
      <c r="G43" s="66"/>
    </row>
    <row r="44" spans="1:8">
      <c r="B44" s="63" t="s">
        <v>85</v>
      </c>
      <c r="C44" s="64"/>
      <c r="D44" s="64"/>
      <c r="E44" s="65"/>
      <c r="F44" s="68">
        <f>558.8*2</f>
        <v>1117.5999999999999</v>
      </c>
      <c r="G44" s="68"/>
    </row>
    <row r="45" spans="1:8">
      <c r="B45" s="63" t="s">
        <v>84</v>
      </c>
      <c r="C45" s="64"/>
      <c r="D45" s="64"/>
      <c r="E45" s="65"/>
      <c r="F45" s="68">
        <v>2928</v>
      </c>
      <c r="G45" s="68"/>
    </row>
    <row r="46" spans="1:8">
      <c r="B46" s="63" t="s">
        <v>68</v>
      </c>
      <c r="C46" s="64"/>
      <c r="D46" s="64"/>
      <c r="E46" s="65"/>
      <c r="F46" s="68">
        <v>164</v>
      </c>
      <c r="G46" s="68"/>
    </row>
    <row r="47" spans="1:8">
      <c r="B47" s="63" t="s">
        <v>69</v>
      </c>
      <c r="C47" s="64"/>
      <c r="D47" s="64"/>
      <c r="E47" s="65"/>
      <c r="F47" s="66">
        <f>4.38*D37</f>
        <v>358.41539999999998</v>
      </c>
      <c r="G47" s="66"/>
    </row>
    <row r="48" spans="1:8">
      <c r="B48" s="63" t="s">
        <v>19</v>
      </c>
      <c r="C48" s="64"/>
      <c r="D48" s="64"/>
      <c r="E48" s="65"/>
      <c r="F48" s="68">
        <v>15</v>
      </c>
      <c r="G48" s="68"/>
    </row>
    <row r="49" spans="1:8">
      <c r="B49" s="63" t="s">
        <v>20</v>
      </c>
      <c r="C49" s="64"/>
      <c r="D49" s="64"/>
      <c r="E49" s="65"/>
      <c r="F49" s="68">
        <v>105</v>
      </c>
      <c r="G49" s="68"/>
    </row>
    <row r="50" spans="1:8">
      <c r="B50" s="63" t="s">
        <v>10</v>
      </c>
      <c r="C50" s="64"/>
      <c r="D50" s="64"/>
      <c r="E50" s="65"/>
      <c r="F50" s="68">
        <v>575</v>
      </c>
      <c r="G50" s="68"/>
    </row>
    <row r="51" spans="1:8">
      <c r="B51" s="63" t="s">
        <v>72</v>
      </c>
      <c r="C51" s="64"/>
      <c r="D51" s="64"/>
      <c r="E51" s="65"/>
      <c r="F51" s="85">
        <f>D38*(1.02+0.73)</f>
        <v>155.54</v>
      </c>
      <c r="G51" s="85"/>
    </row>
    <row r="52" spans="1:8" hidden="1">
      <c r="B52" s="41"/>
      <c r="C52" s="41"/>
      <c r="D52" s="41"/>
      <c r="E52" s="41"/>
      <c r="F52" s="42">
        <f>SUM(F43:G51)</f>
        <v>6884.1306999999997</v>
      </c>
      <c r="G52" s="38"/>
    </row>
    <row r="53" spans="1:8">
      <c r="B53" s="41"/>
      <c r="C53" s="41"/>
      <c r="D53" s="41"/>
      <c r="E53" s="41"/>
      <c r="F53" s="42"/>
      <c r="G53" s="38"/>
    </row>
    <row r="54" spans="1:8">
      <c r="B54" t="s">
        <v>96</v>
      </c>
    </row>
    <row r="55" spans="1:8">
      <c r="B55" s="12"/>
      <c r="C55" s="5"/>
      <c r="D55" s="5"/>
      <c r="E55" s="5"/>
      <c r="F55" s="5"/>
      <c r="G55" s="5"/>
      <c r="H55" s="5"/>
    </row>
    <row r="56" spans="1:8">
      <c r="A56" s="54" t="s">
        <v>53</v>
      </c>
      <c r="B56" s="54"/>
      <c r="C56" s="54"/>
      <c r="D56" s="54"/>
      <c r="E56" s="54"/>
      <c r="F56" s="54"/>
      <c r="G56" s="54"/>
      <c r="H56" s="54"/>
    </row>
  </sheetData>
  <mergeCells count="24">
    <mergeCell ref="B50:E50"/>
    <mergeCell ref="F50:G50"/>
    <mergeCell ref="B51:E51"/>
    <mergeCell ref="F51:G51"/>
    <mergeCell ref="B43:E43"/>
    <mergeCell ref="F47:G47"/>
    <mergeCell ref="B48:E48"/>
    <mergeCell ref="F48:G48"/>
    <mergeCell ref="B42:E42"/>
    <mergeCell ref="B49:E49"/>
    <mergeCell ref="F49:G49"/>
    <mergeCell ref="A56:H56"/>
    <mergeCell ref="C26:H26"/>
    <mergeCell ref="A28:A35"/>
    <mergeCell ref="A26:B27"/>
    <mergeCell ref="F42:G42"/>
    <mergeCell ref="F43:G43"/>
    <mergeCell ref="B44:E44"/>
    <mergeCell ref="F44:G44"/>
    <mergeCell ref="B45:E45"/>
    <mergeCell ref="F45:G45"/>
    <mergeCell ref="B46:E46"/>
    <mergeCell ref="F46:G46"/>
    <mergeCell ref="B47:E47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1"/>
  <sheetViews>
    <sheetView view="pageBreakPreview" zoomScaleNormal="100" zoomScaleSheetLayoutView="100" workbookViewId="0">
      <selection activeCell="F15" sqref="F15"/>
    </sheetView>
  </sheetViews>
  <sheetFormatPr defaultRowHeight="14.4"/>
  <cols>
    <col min="1" max="1" width="4.88671875" customWidth="1"/>
    <col min="2" max="8" width="12.6640625" customWidth="1"/>
    <col min="9" max="9" width="10.6640625" customWidth="1"/>
  </cols>
  <sheetData>
    <row r="1" spans="2:9">
      <c r="G1" s="49" t="s">
        <v>58</v>
      </c>
      <c r="H1" s="31">
        <v>42396</v>
      </c>
    </row>
    <row r="2" spans="2:9" ht="15.6">
      <c r="D2" s="27" t="s">
        <v>16</v>
      </c>
      <c r="E2" s="27"/>
      <c r="F2" s="27"/>
      <c r="G2" s="27"/>
      <c r="H2" s="49" t="s">
        <v>94</v>
      </c>
    </row>
    <row r="3" spans="2:9" ht="15.6">
      <c r="F3" s="3"/>
    </row>
    <row r="4" spans="2:9" ht="15.6">
      <c r="F4" s="3"/>
    </row>
    <row r="5" spans="2:9">
      <c r="B5" s="23" t="s">
        <v>56</v>
      </c>
      <c r="C5" s="23"/>
      <c r="D5" s="23"/>
      <c r="E5" s="23"/>
      <c r="F5" s="23"/>
      <c r="G5" s="23"/>
      <c r="H5" s="23"/>
      <c r="I5" s="23"/>
    </row>
    <row r="7" spans="2:9">
      <c r="B7" s="8" t="s">
        <v>3</v>
      </c>
      <c r="C7" s="8"/>
    </row>
    <row r="10" spans="2:9">
      <c r="F10" t="s">
        <v>1</v>
      </c>
    </row>
    <row r="12" spans="2:9">
      <c r="F12" s="8" t="s">
        <v>0</v>
      </c>
    </row>
    <row r="13" spans="2:9">
      <c r="F13" s="8" t="s">
        <v>9</v>
      </c>
    </row>
    <row r="16" spans="2:9">
      <c r="F16" t="s">
        <v>11</v>
      </c>
    </row>
    <row r="17" spans="1:8">
      <c r="F17" t="s">
        <v>12</v>
      </c>
    </row>
    <row r="18" spans="1:8">
      <c r="F18" t="s">
        <v>13</v>
      </c>
    </row>
    <row r="19" spans="1:8">
      <c r="F19" t="s">
        <v>14</v>
      </c>
    </row>
    <row r="20" spans="1:8">
      <c r="F20" t="s">
        <v>15</v>
      </c>
    </row>
    <row r="21" spans="1:8">
      <c r="F21" t="s">
        <v>17</v>
      </c>
    </row>
    <row r="22" spans="1:8">
      <c r="F22" t="s">
        <v>21</v>
      </c>
    </row>
    <row r="27" spans="1:8">
      <c r="A27" s="84"/>
      <c r="B27" s="84"/>
      <c r="C27" s="78" t="s">
        <v>24</v>
      </c>
      <c r="D27" s="79"/>
      <c r="E27" s="79"/>
      <c r="F27" s="79"/>
      <c r="G27" s="79"/>
      <c r="H27" s="80"/>
    </row>
    <row r="28" spans="1:8">
      <c r="A28" s="84"/>
      <c r="B28" s="84"/>
      <c r="C28" s="24">
        <v>1900</v>
      </c>
      <c r="D28" s="2">
        <v>2000</v>
      </c>
      <c r="E28" s="2">
        <v>2100</v>
      </c>
      <c r="F28" s="2">
        <v>2200</v>
      </c>
      <c r="G28" s="2">
        <v>2300</v>
      </c>
      <c r="H28" s="2">
        <v>2400</v>
      </c>
    </row>
    <row r="29" spans="1:8" ht="20.100000000000001" customHeight="1">
      <c r="A29" s="81" t="s">
        <v>25</v>
      </c>
      <c r="B29" s="25">
        <v>1200</v>
      </c>
      <c r="C29" s="32">
        <v>6845.7742769298256</v>
      </c>
      <c r="D29" s="32">
        <v>6720.838898500002</v>
      </c>
      <c r="E29" s="32">
        <v>6607.8021275396832</v>
      </c>
      <c r="F29" s="32">
        <v>6505.0414266666676</v>
      </c>
      <c r="G29" s="32">
        <v>6411.2164389130439</v>
      </c>
      <c r="H29" s="32">
        <v>6325.2102001388876</v>
      </c>
    </row>
    <row r="30" spans="1:8" ht="20.100000000000001" customHeight="1">
      <c r="A30" s="82"/>
      <c r="B30" s="2">
        <v>1300</v>
      </c>
      <c r="C30" s="32">
        <v>6527.7679904453444</v>
      </c>
      <c r="D30" s="32">
        <v>6402.0134389999994</v>
      </c>
      <c r="E30" s="32">
        <v>6288.2355115018318</v>
      </c>
      <c r="F30" s="32">
        <v>6184.8010319580408</v>
      </c>
      <c r="G30" s="32">
        <v>6090.360854983277</v>
      </c>
      <c r="H30" s="32">
        <v>6003.7906927564109</v>
      </c>
    </row>
    <row r="31" spans="1:8" ht="20.100000000000001" customHeight="1">
      <c r="A31" s="82"/>
      <c r="B31" s="2">
        <v>1400</v>
      </c>
      <c r="C31" s="32">
        <v>6255.1911734586474</v>
      </c>
      <c r="D31" s="32">
        <v>6128.7344737142867</v>
      </c>
      <c r="E31" s="32">
        <v>6014.3212691836734</v>
      </c>
      <c r="F31" s="32">
        <v>5910.3092650649332</v>
      </c>
      <c r="G31" s="32">
        <v>5815.3417830434773</v>
      </c>
      <c r="H31" s="32">
        <v>5728.2882578571434</v>
      </c>
    </row>
    <row r="32" spans="1:8" ht="20.100000000000001" customHeight="1">
      <c r="A32" s="82"/>
      <c r="B32" s="2">
        <v>1500</v>
      </c>
      <c r="C32" s="32">
        <v>6018.9579320701741</v>
      </c>
      <c r="D32" s="32">
        <v>5891.8927037999993</v>
      </c>
      <c r="E32" s="32">
        <v>5776.92892584127</v>
      </c>
      <c r="F32" s="32">
        <v>5672.4164004242439</v>
      </c>
      <c r="G32" s="32">
        <v>5576.9919206956511</v>
      </c>
      <c r="H32" s="32">
        <v>5489.5194809444447</v>
      </c>
    </row>
    <row r="33" spans="1:8" ht="20.100000000000001" customHeight="1">
      <c r="A33" s="82"/>
      <c r="B33" s="2">
        <v>1600</v>
      </c>
      <c r="C33" s="32">
        <v>5812.2538458552635</v>
      </c>
      <c r="D33" s="32">
        <v>5684.6561551250006</v>
      </c>
      <c r="E33" s="32">
        <v>5569.2106254166683</v>
      </c>
      <c r="F33" s="32">
        <v>5464.2601438636366</v>
      </c>
      <c r="G33" s="32">
        <v>5368.4357911413035</v>
      </c>
      <c r="H33" s="32">
        <v>5280.5968011458335</v>
      </c>
    </row>
    <row r="34" spans="1:8" ht="20.100000000000001" customHeight="1">
      <c r="A34" s="82"/>
      <c r="B34" s="2">
        <v>1700</v>
      </c>
      <c r="C34" s="32">
        <v>5629.8678874303405</v>
      </c>
      <c r="D34" s="32">
        <v>5501.8003768823537</v>
      </c>
      <c r="E34" s="32">
        <v>5385.9297721008425</v>
      </c>
      <c r="F34" s="32">
        <v>5280.5928586631017</v>
      </c>
      <c r="G34" s="32">
        <v>5184.4156768286457</v>
      </c>
      <c r="H34" s="32">
        <v>5096.2532601470584</v>
      </c>
    </row>
    <row r="35" spans="1:8" ht="20.100000000000001" customHeight="1">
      <c r="A35" s="82"/>
      <c r="B35" s="2">
        <v>1800</v>
      </c>
      <c r="C35" s="32">
        <v>5467.7470354970783</v>
      </c>
      <c r="D35" s="32">
        <v>5339.2619073333362</v>
      </c>
      <c r="E35" s="32">
        <v>5223.0134580423291</v>
      </c>
      <c r="F35" s="32">
        <v>5117.3330495959599</v>
      </c>
      <c r="G35" s="32">
        <v>5020.8422418840591</v>
      </c>
      <c r="H35" s="32">
        <v>4932.3923348148137</v>
      </c>
    </row>
    <row r="36" spans="1:8" ht="20.100000000000001" customHeight="1">
      <c r="A36" s="83"/>
      <c r="B36" s="2">
        <v>1900</v>
      </c>
      <c r="C36" s="32">
        <v>5322.6915363988919</v>
      </c>
      <c r="D36" s="32">
        <v>5193.8327503684213</v>
      </c>
      <c r="E36" s="32">
        <v>5077.246229674186</v>
      </c>
      <c r="F36" s="32">
        <v>4971.2584835885173</v>
      </c>
      <c r="G36" s="32">
        <v>4874.4870632494285</v>
      </c>
      <c r="H36" s="32">
        <v>4785.7799279385963</v>
      </c>
    </row>
    <row r="37" spans="1:8" ht="15" thickBot="1"/>
    <row r="38" spans="1:8" ht="15" thickBot="1">
      <c r="B38" t="s">
        <v>67</v>
      </c>
      <c r="D38" s="37">
        <v>81.83</v>
      </c>
    </row>
    <row r="39" spans="1:8" ht="15" thickBot="1">
      <c r="B39" t="s">
        <v>76</v>
      </c>
      <c r="D39" s="37">
        <v>88.88</v>
      </c>
    </row>
    <row r="40" spans="1:8">
      <c r="D40" s="5"/>
    </row>
    <row r="41" spans="1:8">
      <c r="B41" t="s">
        <v>65</v>
      </c>
      <c r="F41" s="48">
        <f>F53</f>
        <v>7111.6180999999997</v>
      </c>
      <c r="G41" t="s">
        <v>66</v>
      </c>
    </row>
    <row r="43" spans="1:8">
      <c r="B43" s="62" t="s">
        <v>63</v>
      </c>
      <c r="C43" s="62"/>
      <c r="D43" s="62"/>
      <c r="E43" s="62"/>
      <c r="F43" s="62" t="s">
        <v>64</v>
      </c>
      <c r="G43" s="62"/>
    </row>
    <row r="44" spans="1:8">
      <c r="B44" s="63" t="s">
        <v>95</v>
      </c>
      <c r="C44" s="64"/>
      <c r="D44" s="64"/>
      <c r="E44" s="65"/>
      <c r="F44" s="66">
        <f>D38*17.91</f>
        <v>1465.5753</v>
      </c>
      <c r="G44" s="66"/>
    </row>
    <row r="45" spans="1:8">
      <c r="B45" s="63" t="s">
        <v>85</v>
      </c>
      <c r="C45" s="64"/>
      <c r="D45" s="64"/>
      <c r="E45" s="65"/>
      <c r="F45" s="68">
        <f>558.8*2</f>
        <v>1117.5999999999999</v>
      </c>
      <c r="G45" s="68"/>
    </row>
    <row r="46" spans="1:8">
      <c r="B46" s="63" t="s">
        <v>57</v>
      </c>
      <c r="C46" s="64"/>
      <c r="D46" s="64"/>
      <c r="E46" s="65"/>
      <c r="F46" s="68">
        <v>2928</v>
      </c>
      <c r="G46" s="68"/>
    </row>
    <row r="47" spans="1:8">
      <c r="B47" s="63" t="s">
        <v>68</v>
      </c>
      <c r="C47" s="64"/>
      <c r="D47" s="64"/>
      <c r="E47" s="65"/>
      <c r="F47" s="68">
        <v>164</v>
      </c>
      <c r="G47" s="68"/>
    </row>
    <row r="48" spans="1:8">
      <c r="B48" s="63" t="s">
        <v>71</v>
      </c>
      <c r="C48" s="64"/>
      <c r="D48" s="64"/>
      <c r="E48" s="65"/>
      <c r="F48" s="66">
        <f>7.16*D38</f>
        <v>585.90279999999996</v>
      </c>
      <c r="G48" s="66"/>
    </row>
    <row r="49" spans="1:8">
      <c r="B49" s="63" t="s">
        <v>19</v>
      </c>
      <c r="C49" s="64"/>
      <c r="D49" s="64"/>
      <c r="E49" s="65"/>
      <c r="F49" s="68">
        <v>15</v>
      </c>
      <c r="G49" s="68"/>
    </row>
    <row r="50" spans="1:8">
      <c r="B50" s="63" t="s">
        <v>20</v>
      </c>
      <c r="C50" s="64"/>
      <c r="D50" s="64"/>
      <c r="E50" s="65"/>
      <c r="F50" s="68">
        <v>105</v>
      </c>
      <c r="G50" s="68"/>
    </row>
    <row r="51" spans="1:8">
      <c r="B51" s="63" t="s">
        <v>10</v>
      </c>
      <c r="C51" s="64"/>
      <c r="D51" s="64"/>
      <c r="E51" s="65"/>
      <c r="F51" s="68">
        <v>575</v>
      </c>
      <c r="G51" s="68"/>
    </row>
    <row r="52" spans="1:8">
      <c r="B52" s="63" t="s">
        <v>72</v>
      </c>
      <c r="C52" s="64"/>
      <c r="D52" s="64"/>
      <c r="E52" s="65"/>
      <c r="F52" s="85">
        <f>D39*(1.02+0.73)</f>
        <v>155.54</v>
      </c>
      <c r="G52" s="85"/>
    </row>
    <row r="53" spans="1:8" hidden="1">
      <c r="B53" s="26"/>
      <c r="F53" s="36">
        <f>SUM(F44:G52)</f>
        <v>7111.6180999999997</v>
      </c>
    </row>
    <row r="54" spans="1:8">
      <c r="B54" s="26"/>
      <c r="F54" s="36"/>
    </row>
    <row r="55" spans="1:8">
      <c r="B55" t="s">
        <v>96</v>
      </c>
    </row>
    <row r="56" spans="1:8">
      <c r="B56" s="12"/>
      <c r="C56" s="5"/>
      <c r="D56" s="5"/>
      <c r="E56" s="5"/>
      <c r="F56" s="5"/>
      <c r="G56" s="5"/>
      <c r="H56" s="5"/>
    </row>
    <row r="57" spans="1:8">
      <c r="A57" s="54" t="s">
        <v>53</v>
      </c>
      <c r="B57" s="54"/>
      <c r="C57" s="54"/>
      <c r="D57" s="54"/>
      <c r="E57" s="54"/>
      <c r="F57" s="54"/>
      <c r="G57" s="54"/>
      <c r="H57" s="54"/>
    </row>
    <row r="58" spans="1:8">
      <c r="A58" s="70"/>
      <c r="B58" s="70"/>
      <c r="C58" s="70"/>
      <c r="D58" s="70"/>
      <c r="E58" s="70"/>
      <c r="F58" s="70"/>
      <c r="G58" s="70"/>
      <c r="H58" s="70"/>
    </row>
    <row r="59" spans="1:8">
      <c r="A59" s="70"/>
      <c r="B59" s="70"/>
      <c r="C59" s="70"/>
      <c r="D59" s="70"/>
      <c r="E59" s="70"/>
      <c r="F59" s="70"/>
      <c r="G59" s="70"/>
      <c r="H59" s="70"/>
    </row>
    <row r="60" spans="1:8">
      <c r="A60" s="70"/>
      <c r="B60" s="70"/>
      <c r="C60" s="70"/>
      <c r="D60" s="70"/>
      <c r="E60" s="70"/>
      <c r="F60" s="70"/>
      <c r="G60" s="70"/>
      <c r="H60" s="70"/>
    </row>
    <row r="61" spans="1:8">
      <c r="A61" s="70"/>
      <c r="B61" s="70"/>
      <c r="C61" s="70"/>
      <c r="D61" s="70"/>
      <c r="E61" s="70"/>
      <c r="F61" s="70"/>
      <c r="G61" s="70"/>
      <c r="H61" s="70"/>
    </row>
  </sheetData>
  <mergeCells count="28">
    <mergeCell ref="B50:E50"/>
    <mergeCell ref="F50:G50"/>
    <mergeCell ref="B51:E51"/>
    <mergeCell ref="F51:G51"/>
    <mergeCell ref="B52:E52"/>
    <mergeCell ref="F52:G52"/>
    <mergeCell ref="B47:E47"/>
    <mergeCell ref="F47:G47"/>
    <mergeCell ref="B48:E48"/>
    <mergeCell ref="F48:G48"/>
    <mergeCell ref="B49:E49"/>
    <mergeCell ref="F49:G49"/>
    <mergeCell ref="A60:H60"/>
    <mergeCell ref="A61:H61"/>
    <mergeCell ref="A27:B28"/>
    <mergeCell ref="C27:H27"/>
    <mergeCell ref="A29:A36"/>
    <mergeCell ref="A57:H57"/>
    <mergeCell ref="A58:H58"/>
    <mergeCell ref="A59:H59"/>
    <mergeCell ref="B43:E43"/>
    <mergeCell ref="F43:G43"/>
    <mergeCell ref="B44:E44"/>
    <mergeCell ref="F44:G44"/>
    <mergeCell ref="B45:E45"/>
    <mergeCell ref="F45:G45"/>
    <mergeCell ref="B46:E46"/>
    <mergeCell ref="F46:G46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L51"/>
  <sheetViews>
    <sheetView view="pageBreakPreview" zoomScaleNormal="100" zoomScaleSheetLayoutView="100" workbookViewId="0">
      <selection activeCell="I7" sqref="I7"/>
    </sheetView>
  </sheetViews>
  <sheetFormatPr defaultRowHeight="14.4"/>
  <cols>
    <col min="1" max="1" width="3.6640625" customWidth="1"/>
    <col min="2" max="9" width="10.6640625" customWidth="1"/>
    <col min="10" max="10" width="12.6640625" customWidth="1"/>
  </cols>
  <sheetData>
    <row r="1" spans="1:9">
      <c r="H1" s="49" t="s">
        <v>58</v>
      </c>
      <c r="I1" s="31">
        <v>42396</v>
      </c>
    </row>
    <row r="2" spans="1:9">
      <c r="I2" s="49" t="s">
        <v>94</v>
      </c>
    </row>
    <row r="3" spans="1:9" ht="15.6">
      <c r="E3" s="3" t="s">
        <v>16</v>
      </c>
      <c r="F3" s="3"/>
      <c r="G3" s="3"/>
      <c r="H3" s="3"/>
    </row>
    <row r="4" spans="1:9" ht="15.6">
      <c r="E4" s="3"/>
      <c r="F4" s="3"/>
      <c r="G4" s="3"/>
      <c r="H4" s="3"/>
    </row>
    <row r="5" spans="1:9">
      <c r="B5" s="51" t="s">
        <v>26</v>
      </c>
      <c r="C5" s="51"/>
      <c r="D5" s="51"/>
      <c r="E5" s="51"/>
      <c r="F5" s="51"/>
      <c r="G5" s="51"/>
      <c r="H5" s="51"/>
      <c r="I5" s="51"/>
    </row>
    <row r="6" spans="1:9">
      <c r="B6" s="7"/>
      <c r="C6" s="7"/>
      <c r="D6" s="7"/>
      <c r="E6" s="7"/>
      <c r="F6" s="7"/>
      <c r="G6" s="7"/>
      <c r="H6" s="7"/>
      <c r="I6" s="7"/>
    </row>
    <row r="7" spans="1:9">
      <c r="A7" s="8" t="s">
        <v>3</v>
      </c>
      <c r="B7" s="8"/>
    </row>
    <row r="8" spans="1:9">
      <c r="A8" s="8"/>
      <c r="B8" s="8"/>
    </row>
    <row r="13" spans="1:9">
      <c r="G13" s="8" t="s">
        <v>0</v>
      </c>
    </row>
    <row r="14" spans="1:9">
      <c r="G14" s="8" t="s">
        <v>9</v>
      </c>
    </row>
    <row r="16" spans="1:9">
      <c r="G16" t="s">
        <v>27</v>
      </c>
    </row>
    <row r="17" spans="1:12">
      <c r="G17" t="s">
        <v>28</v>
      </c>
    </row>
    <row r="20" spans="1:12">
      <c r="G20" t="s">
        <v>17</v>
      </c>
    </row>
    <row r="21" spans="1:12">
      <c r="G21" t="s">
        <v>29</v>
      </c>
    </row>
    <row r="26" spans="1:12">
      <c r="A26" s="86"/>
      <c r="B26" s="87"/>
      <c r="C26" s="90" t="s">
        <v>24</v>
      </c>
      <c r="D26" s="90"/>
      <c r="E26" s="90"/>
      <c r="F26" s="90"/>
      <c r="G26" s="90"/>
      <c r="H26" s="90"/>
      <c r="I26" s="90"/>
    </row>
    <row r="27" spans="1:12">
      <c r="A27" s="88"/>
      <c r="B27" s="89"/>
      <c r="C27" s="10">
        <v>500</v>
      </c>
      <c r="D27" s="9">
        <v>700</v>
      </c>
      <c r="E27" s="9">
        <v>900</v>
      </c>
      <c r="F27" s="9">
        <v>1100</v>
      </c>
      <c r="G27" s="9">
        <v>1300</v>
      </c>
      <c r="H27" s="9">
        <v>1500</v>
      </c>
      <c r="I27" s="9">
        <v>1700</v>
      </c>
      <c r="J27" s="13"/>
      <c r="K27" s="13"/>
      <c r="L27" s="5"/>
    </row>
    <row r="28" spans="1:12" ht="30" customHeight="1">
      <c r="A28" s="91" t="s">
        <v>25</v>
      </c>
      <c r="B28" s="11">
        <v>500</v>
      </c>
      <c r="C28" s="32">
        <v>13382.070264000002</v>
      </c>
      <c r="D28" s="32">
        <v>11228.255731428575</v>
      </c>
      <c r="E28" s="32">
        <v>10031.692102222223</v>
      </c>
      <c r="F28" s="32">
        <v>9270.2425199999998</v>
      </c>
      <c r="G28" s="32">
        <v>8743.0851169230791</v>
      </c>
      <c r="H28" s="32">
        <v>8356.5030213333339</v>
      </c>
      <c r="I28" s="32">
        <v>8060.8814188235301</v>
      </c>
    </row>
    <row r="29" spans="1:12" ht="30" customHeight="1">
      <c r="A29" s="92"/>
      <c r="B29" s="9">
        <v>700</v>
      </c>
      <c r="C29" s="32">
        <v>11247.008245714287</v>
      </c>
      <c r="D29" s="32">
        <v>9226.1731142857152</v>
      </c>
      <c r="E29" s="32">
        <v>8103.4869301587305</v>
      </c>
      <c r="F29" s="32">
        <v>7389.0502675324688</v>
      </c>
      <c r="G29" s="32">
        <v>6894.440270329671</v>
      </c>
      <c r="H29" s="32">
        <v>6531.7262723809527</v>
      </c>
      <c r="I29" s="32">
        <v>6254.3567445378158</v>
      </c>
    </row>
    <row r="30" spans="1:12" ht="30" customHeight="1">
      <c r="A30" s="92"/>
      <c r="B30" s="9">
        <v>900</v>
      </c>
      <c r="C30" s="32">
        <v>10060.86268</v>
      </c>
      <c r="D30" s="32">
        <v>8113.9049936507945</v>
      </c>
      <c r="E30" s="32">
        <v>7032.261834567903</v>
      </c>
      <c r="F30" s="32">
        <v>6343.9434606060613</v>
      </c>
      <c r="G30" s="32">
        <v>5867.4153555555567</v>
      </c>
      <c r="H30" s="32">
        <v>5517.9614118518521</v>
      </c>
      <c r="I30" s="32">
        <v>5250.7319254901968</v>
      </c>
    </row>
    <row r="31" spans="1:12" ht="30" customHeight="1">
      <c r="A31" s="92"/>
      <c r="B31" s="9">
        <v>1100</v>
      </c>
      <c r="C31" s="32">
        <v>9306.0427745454544</v>
      </c>
      <c r="D31" s="32">
        <v>7406.0980077922086</v>
      </c>
      <c r="E31" s="32">
        <v>6350.5731373737372</v>
      </c>
      <c r="F31" s="32">
        <v>5678.8754925619851</v>
      </c>
      <c r="G31" s="32">
        <v>5213.8540461538469</v>
      </c>
      <c r="H31" s="32">
        <v>4872.8383187878799</v>
      </c>
      <c r="I31" s="32">
        <v>4612.0615860962562</v>
      </c>
    </row>
    <row r="32" spans="1:12" ht="15" customHeight="1">
      <c r="A32" s="45"/>
      <c r="B32" s="46"/>
      <c r="C32" s="47"/>
      <c r="D32" s="5"/>
      <c r="E32" s="5"/>
      <c r="F32" s="5"/>
      <c r="G32" s="5"/>
      <c r="H32" s="5"/>
      <c r="I32" s="5"/>
    </row>
    <row r="33" spans="1:8">
      <c r="A33" t="s">
        <v>59</v>
      </c>
    </row>
    <row r="35" spans="1:8">
      <c r="B35" t="s">
        <v>77</v>
      </c>
      <c r="F35" t="s">
        <v>78</v>
      </c>
    </row>
    <row r="36" spans="1:8">
      <c r="B36" s="43"/>
      <c r="C36" s="1" t="s">
        <v>74</v>
      </c>
      <c r="D36" s="1" t="s">
        <v>75</v>
      </c>
      <c r="F36" s="44"/>
      <c r="G36" s="1" t="s">
        <v>88</v>
      </c>
      <c r="H36" s="1" t="s">
        <v>87</v>
      </c>
    </row>
    <row r="37" spans="1:8">
      <c r="B37" s="1" t="s">
        <v>80</v>
      </c>
      <c r="C37" s="35">
        <v>61.48</v>
      </c>
      <c r="D37" s="35">
        <v>72.11</v>
      </c>
      <c r="F37" s="1" t="s">
        <v>90</v>
      </c>
      <c r="G37" s="1">
        <v>35.93</v>
      </c>
      <c r="H37" s="1">
        <v>43.88</v>
      </c>
    </row>
    <row r="38" spans="1:8">
      <c r="B38" s="1" t="s">
        <v>73</v>
      </c>
      <c r="C38" s="35">
        <v>63.07</v>
      </c>
      <c r="D38" s="35">
        <v>73.7</v>
      </c>
      <c r="F38" s="1" t="s">
        <v>89</v>
      </c>
      <c r="G38" s="1">
        <v>53.81</v>
      </c>
      <c r="H38" s="1">
        <v>61.76</v>
      </c>
    </row>
    <row r="39" spans="1:8">
      <c r="B39" s="5"/>
      <c r="C39" s="50"/>
      <c r="D39" s="50"/>
      <c r="F39" s="5"/>
      <c r="G39" s="5"/>
      <c r="H39" s="5"/>
    </row>
    <row r="41" spans="1:8">
      <c r="D41" t="s">
        <v>79</v>
      </c>
    </row>
    <row r="42" spans="1:8">
      <c r="D42" s="44"/>
      <c r="E42" s="1" t="s">
        <v>74</v>
      </c>
      <c r="F42" s="1" t="s">
        <v>92</v>
      </c>
    </row>
    <row r="43" spans="1:8">
      <c r="B43" s="26"/>
      <c r="D43" s="1" t="s">
        <v>91</v>
      </c>
      <c r="E43" s="1">
        <v>51.11</v>
      </c>
      <c r="F43" s="1">
        <v>61.84</v>
      </c>
    </row>
    <row r="44" spans="1:8">
      <c r="B44" s="26"/>
      <c r="D44" s="1" t="s">
        <v>86</v>
      </c>
      <c r="E44" s="1">
        <v>52.07</v>
      </c>
      <c r="F44" s="1">
        <v>66.3</v>
      </c>
    </row>
    <row r="45" spans="1:8">
      <c r="B45" s="26"/>
    </row>
    <row r="46" spans="1:8">
      <c r="B46" t="s">
        <v>96</v>
      </c>
    </row>
    <row r="47" spans="1:8">
      <c r="B47" s="12"/>
      <c r="C47" s="5"/>
      <c r="D47" s="5"/>
      <c r="E47" s="5"/>
      <c r="F47" s="5"/>
      <c r="G47" s="5"/>
      <c r="H47" s="5"/>
    </row>
    <row r="48" spans="1:8">
      <c r="A48" s="54" t="s">
        <v>53</v>
      </c>
      <c r="B48" s="54"/>
      <c r="C48" s="54"/>
      <c r="D48" s="54"/>
      <c r="E48" s="54"/>
      <c r="F48" s="54"/>
      <c r="G48" s="54"/>
      <c r="H48" s="54"/>
    </row>
    <row r="50" spans="1:10">
      <c r="A50" s="70"/>
      <c r="B50" s="70"/>
      <c r="C50" s="70"/>
      <c r="D50" s="70"/>
      <c r="E50" s="70"/>
      <c r="F50" s="70"/>
      <c r="G50" s="70"/>
      <c r="H50" s="70"/>
      <c r="I50" s="70"/>
      <c r="J50" s="4"/>
    </row>
    <row r="51" spans="1:10">
      <c r="A51" s="70"/>
      <c r="B51" s="70"/>
      <c r="C51" s="70"/>
      <c r="D51" s="70"/>
      <c r="E51" s="70"/>
      <c r="F51" s="70"/>
      <c r="G51" s="70"/>
      <c r="H51" s="70"/>
      <c r="I51" s="70"/>
      <c r="J51" s="4"/>
    </row>
  </sheetData>
  <mergeCells count="7">
    <mergeCell ref="A50:I50"/>
    <mergeCell ref="A51:I51"/>
    <mergeCell ref="B5:I5"/>
    <mergeCell ref="A26:B27"/>
    <mergeCell ref="C26:I26"/>
    <mergeCell ref="A28:A31"/>
    <mergeCell ref="A48:H48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3"/>
  <sheetViews>
    <sheetView workbookViewId="0">
      <selection activeCell="I8" sqref="I8"/>
    </sheetView>
  </sheetViews>
  <sheetFormatPr defaultRowHeight="14.4"/>
  <cols>
    <col min="1" max="1" width="3.6640625" customWidth="1"/>
    <col min="2" max="9" width="10.6640625" customWidth="1"/>
    <col min="10" max="10" width="12.6640625" customWidth="1"/>
  </cols>
  <sheetData>
    <row r="1" spans="1:9">
      <c r="H1" s="49" t="s">
        <v>58</v>
      </c>
      <c r="I1" s="31">
        <v>42396</v>
      </c>
    </row>
    <row r="2" spans="1:9">
      <c r="I2" s="49" t="s">
        <v>94</v>
      </c>
    </row>
    <row r="3" spans="1:9" ht="15.6">
      <c r="E3" s="3" t="s">
        <v>16</v>
      </c>
      <c r="F3" s="3"/>
      <c r="G3" s="3"/>
      <c r="H3" s="3"/>
    </row>
    <row r="4" spans="1:9" ht="15.6">
      <c r="E4" s="3"/>
      <c r="F4" s="3"/>
      <c r="G4" s="3"/>
      <c r="H4" s="3"/>
    </row>
    <row r="5" spans="1:9">
      <c r="B5" s="51" t="s">
        <v>26</v>
      </c>
      <c r="C5" s="51"/>
      <c r="D5" s="51"/>
      <c r="E5" s="51"/>
      <c r="F5" s="51"/>
      <c r="G5" s="51"/>
      <c r="H5" s="51"/>
      <c r="I5" s="51"/>
    </row>
    <row r="6" spans="1:9">
      <c r="B6" s="28"/>
      <c r="C6" s="28"/>
      <c r="D6" s="28"/>
      <c r="E6" s="28"/>
      <c r="F6" s="28"/>
      <c r="G6" s="28"/>
      <c r="H6" s="28"/>
      <c r="I6" s="28"/>
    </row>
    <row r="7" spans="1:9">
      <c r="A7" s="8" t="s">
        <v>3</v>
      </c>
      <c r="B7" s="8"/>
    </row>
    <row r="8" spans="1:9">
      <c r="A8" s="8"/>
      <c r="B8" s="8"/>
    </row>
    <row r="13" spans="1:9">
      <c r="G13" s="8" t="s">
        <v>0</v>
      </c>
    </row>
    <row r="14" spans="1:9">
      <c r="G14" s="8" t="s">
        <v>9</v>
      </c>
    </row>
    <row r="16" spans="1:9">
      <c r="G16" t="s">
        <v>27</v>
      </c>
    </row>
    <row r="20" spans="1:12">
      <c r="G20" t="s">
        <v>17</v>
      </c>
    </row>
    <row r="21" spans="1:12">
      <c r="G21" t="s">
        <v>29</v>
      </c>
    </row>
    <row r="31" spans="1:12" ht="30" customHeight="1">
      <c r="A31" s="58"/>
      <c r="B31" s="59"/>
      <c r="C31" s="90" t="s">
        <v>24</v>
      </c>
      <c r="D31" s="90"/>
      <c r="E31" s="90"/>
      <c r="F31" s="90"/>
      <c r="G31" s="90"/>
      <c r="H31" s="90"/>
      <c r="I31" s="90"/>
    </row>
    <row r="32" spans="1:12" ht="30" customHeight="1">
      <c r="A32" s="60"/>
      <c r="B32" s="61"/>
      <c r="C32" s="10">
        <v>500</v>
      </c>
      <c r="D32" s="9">
        <v>700</v>
      </c>
      <c r="E32" s="9">
        <v>900</v>
      </c>
      <c r="F32" s="9">
        <v>1100</v>
      </c>
      <c r="G32" s="9">
        <v>1300</v>
      </c>
      <c r="H32" s="9">
        <v>1500</v>
      </c>
      <c r="I32" s="9">
        <v>1700</v>
      </c>
      <c r="J32" s="13"/>
      <c r="K32" s="13"/>
      <c r="L32" s="5"/>
    </row>
    <row r="33" spans="1:9" ht="30" customHeight="1">
      <c r="A33" s="91" t="s">
        <v>25</v>
      </c>
      <c r="B33" s="11">
        <v>500</v>
      </c>
      <c r="C33" s="32">
        <v>6796.4870636000014</v>
      </c>
      <c r="D33" s="32">
        <v>5681.2422454285725</v>
      </c>
      <c r="E33" s="32">
        <v>5061.6617908888902</v>
      </c>
      <c r="F33" s="32">
        <v>4667.3833198181819</v>
      </c>
      <c r="G33" s="32">
        <v>4394.4213013846165</v>
      </c>
      <c r="H33" s="32">
        <v>4194.2491545333332</v>
      </c>
      <c r="I33" s="32">
        <v>4041.1763363529408</v>
      </c>
    </row>
    <row r="34" spans="1:9" ht="30" customHeight="1">
      <c r="A34" s="92"/>
      <c r="B34" s="9">
        <v>700</v>
      </c>
      <c r="C34" s="32">
        <v>5681.2422454285725</v>
      </c>
      <c r="D34" s="32">
        <v>4648.4649100000006</v>
      </c>
      <c r="E34" s="32">
        <v>4074.6997236507946</v>
      </c>
      <c r="F34" s="32">
        <v>3709.5764232467541</v>
      </c>
      <c r="G34" s="32">
        <v>3456.7987537362637</v>
      </c>
      <c r="H34" s="32">
        <v>3271.4284627619045</v>
      </c>
      <c r="I34" s="32">
        <v>3129.6747108403365</v>
      </c>
    </row>
    <row r="35" spans="1:9" ht="30" customHeight="1">
      <c r="A35" s="92"/>
      <c r="B35" s="9">
        <v>900</v>
      </c>
      <c r="C35" s="32">
        <v>5061.6617908888902</v>
      </c>
      <c r="D35" s="32">
        <v>4074.6997236507946</v>
      </c>
      <c r="E35" s="32">
        <v>3526.3874640740746</v>
      </c>
      <c r="F35" s="32">
        <v>3177.4614807070707</v>
      </c>
      <c r="G35" s="32">
        <v>2935.8973383760685</v>
      </c>
      <c r="H35" s="32">
        <v>2758.7503006666666</v>
      </c>
      <c r="I35" s="32">
        <v>2623.2849188888895</v>
      </c>
    </row>
    <row r="36" spans="1:9" ht="30" customHeight="1">
      <c r="A36" s="92"/>
      <c r="B36" s="9">
        <v>1100</v>
      </c>
      <c r="C36" s="32">
        <v>4667.3833198181819</v>
      </c>
      <c r="D36" s="32">
        <v>3709.5764232467541</v>
      </c>
      <c r="E36" s="32">
        <v>3177.4614807070707</v>
      </c>
      <c r="F36" s="32">
        <v>2838.8428809090906</v>
      </c>
      <c r="G36" s="32">
        <v>2604.41461951049</v>
      </c>
      <c r="H36" s="32">
        <v>2432.5005611515157</v>
      </c>
      <c r="I36" s="32">
        <v>2301.0368694652411</v>
      </c>
    </row>
    <row r="37" spans="1:9">
      <c r="A37" s="17"/>
    </row>
    <row r="38" spans="1:9">
      <c r="A38" s="5"/>
    </row>
    <row r="41" spans="1:9">
      <c r="B41" s="26"/>
    </row>
    <row r="42" spans="1:9">
      <c r="B42" s="26"/>
    </row>
    <row r="43" spans="1:9">
      <c r="B43" s="26"/>
    </row>
    <row r="44" spans="1:9">
      <c r="B44" t="s">
        <v>96</v>
      </c>
    </row>
    <row r="45" spans="1:9">
      <c r="B45" s="12"/>
      <c r="C45" s="5"/>
      <c r="D45" s="5"/>
      <c r="E45" s="5"/>
      <c r="F45" s="5"/>
      <c r="G45" s="5"/>
      <c r="H45" s="5"/>
      <c r="I45" s="29"/>
    </row>
    <row r="46" spans="1:9">
      <c r="A46" s="54" t="s">
        <v>53</v>
      </c>
      <c r="B46" s="54"/>
      <c r="C46" s="54"/>
      <c r="D46" s="54"/>
      <c r="E46" s="54"/>
      <c r="F46" s="54"/>
      <c r="G46" s="54"/>
      <c r="H46" s="54"/>
    </row>
    <row r="50" spans="1:10">
      <c r="A50" s="4"/>
      <c r="B50" s="4"/>
      <c r="C50" s="4"/>
      <c r="D50" s="4"/>
      <c r="E50" s="4"/>
      <c r="F50" s="4"/>
      <c r="G50" s="4"/>
      <c r="H50" s="4"/>
      <c r="I50" s="4"/>
      <c r="J50" s="4"/>
    </row>
    <row r="51" spans="1:10">
      <c r="A51" s="70"/>
      <c r="B51" s="70"/>
      <c r="C51" s="70"/>
      <c r="D51" s="70"/>
      <c r="E51" s="70"/>
      <c r="F51" s="70"/>
      <c r="G51" s="70"/>
      <c r="H51" s="70"/>
      <c r="I51" s="70"/>
      <c r="J51" s="4"/>
    </row>
    <row r="52" spans="1:10">
      <c r="A52" s="70"/>
      <c r="B52" s="70"/>
      <c r="C52" s="70"/>
      <c r="D52" s="70"/>
      <c r="E52" s="70"/>
      <c r="F52" s="70"/>
      <c r="G52" s="70"/>
      <c r="H52" s="70"/>
      <c r="I52" s="70"/>
      <c r="J52" s="4"/>
    </row>
    <row r="53" spans="1:10">
      <c r="A53" s="70"/>
      <c r="B53" s="70"/>
      <c r="C53" s="70"/>
      <c r="D53" s="70"/>
      <c r="E53" s="70"/>
      <c r="F53" s="70"/>
      <c r="G53" s="70"/>
      <c r="H53" s="70"/>
      <c r="I53" s="70"/>
      <c r="J53" s="4"/>
    </row>
  </sheetData>
  <mergeCells count="8">
    <mergeCell ref="A52:I52"/>
    <mergeCell ref="A53:I53"/>
    <mergeCell ref="B5:I5"/>
    <mergeCell ref="A31:B32"/>
    <mergeCell ref="C31:I31"/>
    <mergeCell ref="A33:A36"/>
    <mergeCell ref="A46:H46"/>
    <mergeCell ref="A51:I51"/>
  </mergeCells>
  <pageMargins left="0.70866141732283472" right="0.70866141732283472" top="0.74803149606299213" bottom="0.74803149606299213" header="0.31496062992125984" footer="0.31496062992125984"/>
  <pageSetup paperSize="9" scale="78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4"/>
  <sheetViews>
    <sheetView workbookViewId="0">
      <selection activeCell="I1" sqref="I1"/>
    </sheetView>
  </sheetViews>
  <sheetFormatPr defaultRowHeight="14.4"/>
  <cols>
    <col min="1" max="1" width="3.6640625" customWidth="1"/>
    <col min="2" max="9" width="10.6640625" customWidth="1"/>
    <col min="10" max="10" width="12.6640625" customWidth="1"/>
  </cols>
  <sheetData>
    <row r="1" spans="1:9">
      <c r="H1" s="49" t="s">
        <v>58</v>
      </c>
      <c r="I1" s="31">
        <v>42396</v>
      </c>
    </row>
    <row r="2" spans="1:9">
      <c r="I2" s="49" t="s">
        <v>94</v>
      </c>
    </row>
    <row r="3" spans="1:9" ht="15.6">
      <c r="E3" s="3" t="s">
        <v>16</v>
      </c>
      <c r="F3" s="3"/>
      <c r="G3" s="3"/>
      <c r="H3" s="3"/>
    </row>
    <row r="4" spans="1:9" ht="15.6">
      <c r="E4" s="3"/>
      <c r="F4" s="3"/>
      <c r="G4" s="3"/>
      <c r="H4" s="3"/>
    </row>
    <row r="5" spans="1:9">
      <c r="B5" s="51" t="s">
        <v>60</v>
      </c>
      <c r="C5" s="51"/>
      <c r="D5" s="51"/>
      <c r="E5" s="51"/>
      <c r="F5" s="51"/>
      <c r="G5" s="51"/>
      <c r="H5" s="51"/>
      <c r="I5" s="51"/>
    </row>
    <row r="6" spans="1:9">
      <c r="B6" s="30"/>
      <c r="C6" s="30"/>
      <c r="D6" s="30"/>
      <c r="E6" s="30"/>
      <c r="F6" s="30"/>
      <c r="G6" s="30"/>
      <c r="H6" s="30"/>
      <c r="I6" s="30"/>
    </row>
    <row r="7" spans="1:9">
      <c r="A7" s="8" t="s">
        <v>3</v>
      </c>
      <c r="B7" s="8"/>
    </row>
    <row r="8" spans="1:9">
      <c r="A8" s="8"/>
      <c r="B8" s="8"/>
    </row>
    <row r="13" spans="1:9">
      <c r="G13" s="8" t="s">
        <v>2</v>
      </c>
    </row>
    <row r="14" spans="1:9">
      <c r="G14" s="8" t="s">
        <v>9</v>
      </c>
    </row>
    <row r="16" spans="1:9">
      <c r="G16" t="s">
        <v>61</v>
      </c>
    </row>
    <row r="20" spans="1:12">
      <c r="G20" t="s">
        <v>17</v>
      </c>
    </row>
    <row r="21" spans="1:12">
      <c r="G21" t="s">
        <v>62</v>
      </c>
    </row>
    <row r="31" spans="1:12" ht="30" customHeight="1">
      <c r="A31" s="58"/>
      <c r="B31" s="59"/>
      <c r="C31" s="90" t="s">
        <v>24</v>
      </c>
      <c r="D31" s="90"/>
      <c r="E31" s="90"/>
      <c r="F31" s="90"/>
      <c r="G31" s="90"/>
      <c r="H31" s="90"/>
      <c r="I31" s="90"/>
    </row>
    <row r="32" spans="1:12" ht="30" customHeight="1">
      <c r="A32" s="60"/>
      <c r="B32" s="61"/>
      <c r="C32" s="10">
        <v>500</v>
      </c>
      <c r="D32" s="9">
        <v>700</v>
      </c>
      <c r="E32" s="9">
        <v>900</v>
      </c>
      <c r="F32" s="9">
        <v>1100</v>
      </c>
      <c r="G32" s="9">
        <v>1300</v>
      </c>
      <c r="H32" s="9">
        <v>1500</v>
      </c>
      <c r="I32" s="9">
        <v>1700</v>
      </c>
      <c r="J32" s="13"/>
      <c r="K32" s="13"/>
      <c r="L32" s="5"/>
    </row>
    <row r="33" spans="1:9" ht="30" customHeight="1">
      <c r="A33" s="91" t="s">
        <v>25</v>
      </c>
      <c r="B33" s="11">
        <v>500</v>
      </c>
      <c r="C33" s="32">
        <v>3846.1853292000005</v>
      </c>
      <c r="D33" s="32">
        <v>3217.274263714286</v>
      </c>
      <c r="E33" s="32">
        <v>2867.8792273333333</v>
      </c>
      <c r="F33" s="32">
        <v>2645.5369314545451</v>
      </c>
      <c r="G33" s="32">
        <v>2491.6076496923079</v>
      </c>
      <c r="H33" s="32">
        <v>2378.7261764</v>
      </c>
      <c r="I33" s="32">
        <v>2292.4050497647063</v>
      </c>
    </row>
    <row r="34" spans="1:9" ht="30" customHeight="1">
      <c r="A34" s="92"/>
      <c r="B34" s="9">
        <v>700</v>
      </c>
      <c r="C34" s="32">
        <v>3217.274263714286</v>
      </c>
      <c r="D34" s="32">
        <v>2633.7666373469388</v>
      </c>
      <c r="E34" s="32">
        <v>2309.5957338095236</v>
      </c>
      <c r="F34" s="32">
        <v>2103.3051588311691</v>
      </c>
      <c r="G34" s="32">
        <v>1960.488606923077</v>
      </c>
      <c r="H34" s="32">
        <v>1855.7564688571431</v>
      </c>
      <c r="I34" s="32">
        <v>1775.6671868067231</v>
      </c>
    </row>
    <row r="35" spans="1:9" ht="30" customHeight="1">
      <c r="A35" s="92"/>
      <c r="B35" s="9">
        <v>900</v>
      </c>
      <c r="C35" s="32">
        <v>2867.8792273333333</v>
      </c>
      <c r="D35" s="32">
        <v>2309.5957338095236</v>
      </c>
      <c r="E35" s="32">
        <v>1999.4382374074075</v>
      </c>
      <c r="F35" s="32">
        <v>1802.0652851515154</v>
      </c>
      <c r="G35" s="32">
        <v>1665.4224720512823</v>
      </c>
      <c r="H35" s="32">
        <v>1565.2177424444446</v>
      </c>
      <c r="I35" s="32">
        <v>1488.5905962745098</v>
      </c>
    </row>
    <row r="36" spans="1:9" ht="30" customHeight="1">
      <c r="A36" s="92"/>
      <c r="B36" s="9">
        <v>1100</v>
      </c>
      <c r="C36" s="32">
        <v>2645.5369314545451</v>
      </c>
      <c r="D36" s="32">
        <v>2103.3051588311691</v>
      </c>
      <c r="E36" s="32">
        <v>1802.0652851515154</v>
      </c>
      <c r="F36" s="32">
        <v>1610.3671837190086</v>
      </c>
      <c r="G36" s="32">
        <v>1477.6531134965039</v>
      </c>
      <c r="H36" s="32">
        <v>1380.3294620000001</v>
      </c>
      <c r="I36" s="32">
        <v>1305.905493208556</v>
      </c>
    </row>
    <row r="37" spans="1:9">
      <c r="A37" s="17"/>
    </row>
    <row r="38" spans="1:9">
      <c r="A38" s="5"/>
    </row>
    <row r="42" spans="1:9">
      <c r="B42" s="26"/>
    </row>
    <row r="43" spans="1:9">
      <c r="B43" s="26"/>
    </row>
    <row r="44" spans="1:9">
      <c r="B44" s="26"/>
    </row>
    <row r="45" spans="1:9">
      <c r="B45" t="s">
        <v>96</v>
      </c>
    </row>
    <row r="46" spans="1:9">
      <c r="B46" s="12"/>
      <c r="C46" s="5"/>
      <c r="D46" s="5"/>
      <c r="E46" s="5"/>
      <c r="F46" s="5"/>
      <c r="G46" s="5"/>
      <c r="H46" s="5"/>
      <c r="I46" s="29"/>
    </row>
    <row r="47" spans="1:9">
      <c r="A47" s="54" t="s">
        <v>53</v>
      </c>
      <c r="B47" s="54"/>
      <c r="C47" s="54"/>
      <c r="D47" s="54"/>
      <c r="E47" s="54"/>
      <c r="F47" s="54"/>
      <c r="G47" s="54"/>
      <c r="H47" s="54"/>
    </row>
    <row r="51" spans="1:10">
      <c r="A51" s="4"/>
      <c r="B51" s="4"/>
      <c r="C51" s="4"/>
      <c r="D51" s="4"/>
      <c r="E51" s="4"/>
      <c r="F51" s="4"/>
      <c r="G51" s="4"/>
      <c r="H51" s="4"/>
      <c r="I51" s="4"/>
      <c r="J51" s="4"/>
    </row>
    <row r="52" spans="1:10">
      <c r="A52" s="70"/>
      <c r="B52" s="70"/>
      <c r="C52" s="70"/>
      <c r="D52" s="70"/>
      <c r="E52" s="70"/>
      <c r="F52" s="70"/>
      <c r="G52" s="70"/>
      <c r="H52" s="70"/>
      <c r="I52" s="70"/>
      <c r="J52" s="4"/>
    </row>
    <row r="53" spans="1:10">
      <c r="A53" s="70"/>
      <c r="B53" s="70"/>
      <c r="C53" s="70"/>
      <c r="D53" s="70"/>
      <c r="E53" s="70"/>
      <c r="F53" s="70"/>
      <c r="G53" s="70"/>
      <c r="H53" s="70"/>
      <c r="I53" s="70"/>
      <c r="J53" s="4"/>
    </row>
    <row r="54" spans="1:10">
      <c r="A54" s="70"/>
      <c r="B54" s="70"/>
      <c r="C54" s="70"/>
      <c r="D54" s="70"/>
      <c r="E54" s="70"/>
      <c r="F54" s="70"/>
      <c r="G54" s="70"/>
      <c r="H54" s="70"/>
      <c r="I54" s="70"/>
      <c r="J54" s="4"/>
    </row>
  </sheetData>
  <mergeCells count="8">
    <mergeCell ref="A53:I53"/>
    <mergeCell ref="A54:I54"/>
    <mergeCell ref="B5:I5"/>
    <mergeCell ref="A31:B32"/>
    <mergeCell ref="C31:I31"/>
    <mergeCell ref="A33:A36"/>
    <mergeCell ref="A47:H47"/>
    <mergeCell ref="A52:I52"/>
  </mergeCells>
  <pageMargins left="0.70866141732283472" right="0.70866141732283472" top="0.74803149606299213" bottom="0.74803149606299213" header="0.31496062992125984" footer="0.31496062992125984"/>
  <pageSetup paperSize="9" scale="78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5"/>
  <sheetViews>
    <sheetView view="pageBreakPreview" zoomScale="84" zoomScaleNormal="100" zoomScaleSheetLayoutView="84" workbookViewId="0">
      <selection activeCell="F22" sqref="F22"/>
    </sheetView>
  </sheetViews>
  <sheetFormatPr defaultRowHeight="14.4"/>
  <cols>
    <col min="1" max="1" width="3.44140625" customWidth="1"/>
    <col min="2" max="3" width="12.6640625" customWidth="1"/>
    <col min="4" max="4" width="12.88671875" customWidth="1"/>
    <col min="5" max="5" width="12.6640625" customWidth="1"/>
    <col min="6" max="6" width="14.33203125" customWidth="1"/>
    <col min="7" max="7" width="15" customWidth="1"/>
    <col min="8" max="9" width="12.6640625" customWidth="1"/>
  </cols>
  <sheetData>
    <row r="1" spans="2:9">
      <c r="H1" s="49" t="s">
        <v>58</v>
      </c>
      <c r="I1" s="31">
        <v>42396</v>
      </c>
    </row>
    <row r="2" spans="2:9">
      <c r="I2" s="49" t="s">
        <v>94</v>
      </c>
    </row>
    <row r="3" spans="2:9" ht="18" customHeight="1">
      <c r="E3" s="93" t="s">
        <v>16</v>
      </c>
      <c r="F3" s="93"/>
      <c r="G3" s="93"/>
    </row>
    <row r="4" spans="2:9" ht="15.6">
      <c r="F4" s="3"/>
    </row>
    <row r="5" spans="2:9">
      <c r="B5" s="51" t="s">
        <v>30</v>
      </c>
      <c r="C5" s="51"/>
      <c r="D5" s="51"/>
      <c r="E5" s="51"/>
      <c r="F5" s="51"/>
      <c r="G5" s="51"/>
      <c r="H5" s="51"/>
    </row>
    <row r="6" spans="2:9">
      <c r="B6" s="14"/>
      <c r="C6" s="14"/>
      <c r="D6" s="14"/>
      <c r="E6" s="14"/>
      <c r="F6" s="14"/>
      <c r="G6" s="14"/>
      <c r="H6" s="14"/>
    </row>
    <row r="7" spans="2:9">
      <c r="B7" s="8" t="s">
        <v>52</v>
      </c>
      <c r="C7" s="8"/>
    </row>
    <row r="8" spans="2:9">
      <c r="B8" s="8" t="s">
        <v>51</v>
      </c>
      <c r="C8" s="8"/>
    </row>
    <row r="10" spans="2:9" ht="15" thickBot="1">
      <c r="F10" s="8" t="s">
        <v>31</v>
      </c>
    </row>
    <row r="11" spans="2:9">
      <c r="B11" s="21"/>
      <c r="C11" s="21"/>
      <c r="D11" s="5"/>
      <c r="F11" s="8" t="s">
        <v>9</v>
      </c>
    </row>
    <row r="12" spans="2:9" ht="15" thickBot="1">
      <c r="B12" s="22"/>
      <c r="C12" s="22"/>
      <c r="D12" s="18" t="s">
        <v>39</v>
      </c>
      <c r="F12" t="s">
        <v>50</v>
      </c>
    </row>
    <row r="13" spans="2:9">
      <c r="B13" s="21"/>
      <c r="C13" s="21"/>
      <c r="D13" s="5"/>
    </row>
    <row r="14" spans="2:9" ht="15" thickBot="1">
      <c r="B14" s="22"/>
      <c r="C14" s="22"/>
      <c r="D14" s="5"/>
      <c r="F14" t="s">
        <v>47</v>
      </c>
    </row>
    <row r="16" spans="2:9">
      <c r="B16" t="s">
        <v>38</v>
      </c>
      <c r="F16" t="s">
        <v>45</v>
      </c>
      <c r="G16" t="s">
        <v>37</v>
      </c>
    </row>
    <row r="17" spans="2:8">
      <c r="F17" t="s">
        <v>46</v>
      </c>
      <c r="G17" s="19" t="s">
        <v>48</v>
      </c>
    </row>
    <row r="19" spans="2:8" ht="45" customHeight="1">
      <c r="B19" s="55" t="s">
        <v>49</v>
      </c>
      <c r="C19" s="103" t="s">
        <v>38</v>
      </c>
      <c r="D19" s="100" t="s">
        <v>44</v>
      </c>
      <c r="E19" s="99" t="s">
        <v>36</v>
      </c>
      <c r="F19" s="99"/>
      <c r="G19" s="99"/>
      <c r="H19" s="99"/>
    </row>
    <row r="20" spans="2:8" ht="20.100000000000001" hidden="1" customHeight="1">
      <c r="B20" s="72"/>
      <c r="C20" s="104"/>
      <c r="D20" s="101"/>
      <c r="E20" s="15" t="s">
        <v>32</v>
      </c>
      <c r="F20" s="16" t="s">
        <v>33</v>
      </c>
      <c r="G20" s="16" t="s">
        <v>34</v>
      </c>
      <c r="H20" s="16" t="s">
        <v>35</v>
      </c>
    </row>
    <row r="21" spans="2:8" ht="21.75" customHeight="1">
      <c r="B21" s="73"/>
      <c r="C21" s="105"/>
      <c r="D21" s="102"/>
      <c r="E21" s="9">
        <v>680</v>
      </c>
      <c r="F21" s="9">
        <v>850</v>
      </c>
      <c r="G21" s="9">
        <v>1133</v>
      </c>
      <c r="H21" s="10">
        <v>1700</v>
      </c>
    </row>
    <row r="22" spans="2:8" ht="20.100000000000001" customHeight="1">
      <c r="B22" s="94">
        <v>150127</v>
      </c>
      <c r="C22" s="94">
        <v>800</v>
      </c>
      <c r="D22" s="11">
        <v>90201</v>
      </c>
      <c r="E22" s="32">
        <v>2443.9974387847774</v>
      </c>
      <c r="F22" s="32">
        <v>2167.0996080224063</v>
      </c>
      <c r="G22" s="32">
        <v>2027.5962820568361</v>
      </c>
      <c r="H22" s="32">
        <v>1816.9922120444155</v>
      </c>
    </row>
    <row r="23" spans="2:8" ht="20.100000000000001" customHeight="1">
      <c r="B23" s="97"/>
      <c r="C23" s="97"/>
      <c r="D23" s="11">
        <v>150216</v>
      </c>
      <c r="E23" s="32">
        <v>2509.0750720200713</v>
      </c>
      <c r="F23" s="32">
        <v>2290.7763464502182</v>
      </c>
      <c r="G23" s="32">
        <v>2114.9393338400232</v>
      </c>
      <c r="H23" s="32">
        <v>1854.1788953105124</v>
      </c>
    </row>
    <row r="24" spans="2:8" ht="20.100000000000001" customHeight="1">
      <c r="B24" s="98"/>
      <c r="C24" s="98"/>
      <c r="D24" s="11">
        <v>150229</v>
      </c>
      <c r="E24" s="32">
        <v>2564.9309130494835</v>
      </c>
      <c r="F24" s="32">
        <v>2337.3228806413949</v>
      </c>
      <c r="G24" s="32">
        <v>2153.6333661929652</v>
      </c>
      <c r="H24" s="32">
        <v>1882.1068158252187</v>
      </c>
    </row>
    <row r="25" spans="2:8" ht="20.100000000000001" customHeight="1">
      <c r="B25" s="94">
        <v>150127</v>
      </c>
      <c r="C25" s="94">
        <v>1000</v>
      </c>
      <c r="D25" s="11">
        <v>90201</v>
      </c>
      <c r="E25" s="32">
        <v>2202.3190867352941</v>
      </c>
      <c r="F25" s="32">
        <v>1994.661136985294</v>
      </c>
      <c r="G25" s="32">
        <v>1826.0709967235293</v>
      </c>
      <c r="H25" s="32">
        <v>1582.9362374852942</v>
      </c>
    </row>
    <row r="26" spans="2:8" ht="20.100000000000001" customHeight="1">
      <c r="B26" s="97"/>
      <c r="C26" s="97"/>
      <c r="D26" s="11">
        <v>150216</v>
      </c>
      <c r="E26" s="32">
        <v>2264.8760050882347</v>
      </c>
      <c r="F26" s="32">
        <v>2048.2881522794114</v>
      </c>
      <c r="G26" s="32">
        <v>1869.351796817647</v>
      </c>
      <c r="H26" s="32">
        <v>1615.1124466617646</v>
      </c>
    </row>
    <row r="27" spans="2:8" ht="20.100000000000001" customHeight="1">
      <c r="B27" s="98"/>
      <c r="C27" s="98"/>
      <c r="D27" s="11">
        <v>150229</v>
      </c>
      <c r="E27" s="32">
        <v>2314.7193367352943</v>
      </c>
      <c r="F27" s="32">
        <v>2089.824261985294</v>
      </c>
      <c r="G27" s="32">
        <v>1904.0457285823529</v>
      </c>
      <c r="H27" s="32">
        <v>1640.0341124852944</v>
      </c>
    </row>
    <row r="28" spans="2:8" ht="20.100000000000001" customHeight="1">
      <c r="B28" s="94">
        <v>150127</v>
      </c>
      <c r="C28" s="94">
        <v>1200</v>
      </c>
      <c r="D28" s="11">
        <v>90201</v>
      </c>
      <c r="E28" s="32">
        <v>2041.4822193382354</v>
      </c>
      <c r="F28" s="32">
        <v>1834.9341469975493</v>
      </c>
      <c r="G28" s="32">
        <v>1663.9523457990197</v>
      </c>
      <c r="H28" s="32">
        <v>1424.8305023161765</v>
      </c>
    </row>
    <row r="29" spans="2:8" ht="20.100000000000001" customHeight="1">
      <c r="B29" s="97"/>
      <c r="C29" s="97"/>
      <c r="D29" s="11">
        <v>150216</v>
      </c>
      <c r="E29" s="32">
        <v>2102.3586611029414</v>
      </c>
      <c r="F29" s="32">
        <v>1886.9113901348039</v>
      </c>
      <c r="G29" s="32">
        <v>1705.9147497990198</v>
      </c>
      <c r="H29" s="32">
        <v>1614.642351482843</v>
      </c>
    </row>
    <row r="30" spans="2:8" ht="20.100000000000001" customHeight="1">
      <c r="B30" s="98"/>
      <c r="C30" s="98"/>
      <c r="D30" s="11">
        <v>150229</v>
      </c>
      <c r="E30" s="32">
        <v>2148.1936531617648</v>
      </c>
      <c r="F30" s="32">
        <v>1925.1072168504904</v>
      </c>
      <c r="G30" s="32">
        <v>1737.9419478382356</v>
      </c>
      <c r="H30" s="32">
        <v>1640.0341124852944</v>
      </c>
    </row>
    <row r="31" spans="2:8" ht="20.100000000000001" customHeight="1">
      <c r="B31" s="94">
        <v>150127</v>
      </c>
      <c r="C31" s="94">
        <v>1400</v>
      </c>
      <c r="D31" s="11">
        <v>90201</v>
      </c>
      <c r="E31" s="32">
        <v>1944.4467483223293</v>
      </c>
      <c r="F31" s="32">
        <v>1735.1505390681277</v>
      </c>
      <c r="G31" s="32">
        <v>1558.9329664231695</v>
      </c>
      <c r="H31" s="32">
        <v>1319.1231205597242</v>
      </c>
    </row>
    <row r="32" spans="2:8" ht="20.100000000000001" customHeight="1">
      <c r="B32" s="97"/>
      <c r="C32" s="97"/>
      <c r="D32" s="11">
        <v>150216</v>
      </c>
      <c r="E32" s="32">
        <v>2013.4319845408165</v>
      </c>
      <c r="F32" s="32">
        <v>1793.7069859168669</v>
      </c>
      <c r="G32" s="32">
        <v>1606.1597488433374</v>
      </c>
      <c r="H32" s="32">
        <v>1354.2569886689678</v>
      </c>
    </row>
    <row r="33" spans="2:8" ht="20.100000000000001" customHeight="1">
      <c r="B33" s="98"/>
      <c r="C33" s="98"/>
      <c r="D33" s="11">
        <v>150229</v>
      </c>
      <c r="E33" s="32">
        <v>2073.9877983223291</v>
      </c>
      <c r="F33" s="32">
        <v>1844.1701640681274</v>
      </c>
      <c r="G33" s="32">
        <v>1648.0047513643458</v>
      </c>
      <c r="H33" s="32">
        <v>1384.534895559724</v>
      </c>
    </row>
    <row r="34" spans="2:8" ht="20.100000000000001" customHeight="1">
      <c r="B34" s="94">
        <v>150128</v>
      </c>
      <c r="C34" s="94">
        <v>1600</v>
      </c>
      <c r="D34" s="11">
        <v>90201</v>
      </c>
      <c r="E34" s="32">
        <v>1698.2851091932189</v>
      </c>
      <c r="F34" s="32">
        <v>1493.1243836141746</v>
      </c>
      <c r="G34" s="32">
        <v>1320.2426486058007</v>
      </c>
      <c r="H34" s="32">
        <v>1085.0473074560864</v>
      </c>
    </row>
    <row r="35" spans="2:8" ht="20.100000000000001" customHeight="1">
      <c r="B35" s="97"/>
      <c r="C35" s="97"/>
      <c r="D35" s="11">
        <v>150216</v>
      </c>
      <c r="E35" s="32">
        <v>1757.0609552226308</v>
      </c>
      <c r="F35" s="32">
        <v>1543.0394115553513</v>
      </c>
      <c r="G35" s="32">
        <v>1360.5570574881535</v>
      </c>
      <c r="H35" s="32">
        <v>1114.9963242207923</v>
      </c>
    </row>
    <row r="36" spans="2:8" ht="20.100000000000001" customHeight="1">
      <c r="B36" s="98"/>
      <c r="C36" s="98"/>
      <c r="D36" s="11">
        <v>150229</v>
      </c>
      <c r="E36" s="32">
        <v>1797.8855227961603</v>
      </c>
      <c r="F36" s="32">
        <v>1882.5903758195466</v>
      </c>
      <c r="G36" s="32">
        <v>1389.2508383705067</v>
      </c>
      <c r="H36" s="32">
        <v>1135.4086080075572</v>
      </c>
    </row>
    <row r="37" spans="2:8" ht="20.100000000000001" customHeight="1">
      <c r="B37" s="94">
        <v>150128</v>
      </c>
      <c r="C37" s="94">
        <v>1800</v>
      </c>
      <c r="D37" s="11">
        <v>90201</v>
      </c>
      <c r="E37" s="32">
        <v>1820.0359446732027</v>
      </c>
      <c r="F37" s="32">
        <v>1615.3376680147062</v>
      </c>
      <c r="G37" s="32">
        <v>1441.3476020604576</v>
      </c>
      <c r="H37" s="33">
        <v>1328.9929310580064</v>
      </c>
    </row>
    <row r="38" spans="2:8" ht="20.100000000000001" customHeight="1">
      <c r="B38" s="97"/>
      <c r="C38" s="97"/>
      <c r="D38" s="11">
        <v>150216</v>
      </c>
      <c r="E38" s="32">
        <v>1878.1115921241828</v>
      </c>
      <c r="F38" s="32">
        <v>1664.5652908905231</v>
      </c>
      <c r="G38" s="32">
        <v>1481.1126792369282</v>
      </c>
      <c r="H38" s="32">
        <v>1237.4726884232027</v>
      </c>
    </row>
    <row r="39" spans="2:8" ht="20.100000000000001" customHeight="1">
      <c r="B39" s="98"/>
      <c r="C39" s="98"/>
      <c r="D39" s="11">
        <v>150229</v>
      </c>
      <c r="E39" s="32">
        <v>1754.895544019608</v>
      </c>
      <c r="F39" s="32">
        <v>1534.8235051062093</v>
      </c>
      <c r="G39" s="32">
        <v>1346.324846883987</v>
      </c>
      <c r="H39" s="32">
        <v>1858.827370482026</v>
      </c>
    </row>
    <row r="40" spans="2:8" ht="20.100000000000001" customHeight="1">
      <c r="B40" s="94">
        <v>150128</v>
      </c>
      <c r="C40" s="94">
        <v>2000</v>
      </c>
      <c r="D40" s="20">
        <v>90201</v>
      </c>
      <c r="E40" s="32">
        <v>1760.7480923872552</v>
      </c>
      <c r="F40" s="32">
        <v>1556.4197748651961</v>
      </c>
      <c r="G40" s="33">
        <v>1381.5133184598042</v>
      </c>
      <c r="H40" s="33">
        <v>1149.5586398210785</v>
      </c>
    </row>
    <row r="41" spans="2:8" ht="20.100000000000001" customHeight="1">
      <c r="B41" s="95"/>
      <c r="C41" s="95"/>
      <c r="D41" s="20">
        <v>150216</v>
      </c>
      <c r="E41" s="32">
        <v>1818.2635809754902</v>
      </c>
      <c r="F41" s="32">
        <v>1605.0974736887256</v>
      </c>
      <c r="G41" s="32">
        <v>1420.8389302715684</v>
      </c>
      <c r="H41" s="33">
        <v>1178.7652591151962</v>
      </c>
    </row>
    <row r="42" spans="2:8" ht="20.100000000000001" customHeight="1">
      <c r="B42" s="95"/>
      <c r="C42" s="95"/>
      <c r="D42" s="20">
        <v>150229</v>
      </c>
      <c r="E42" s="32">
        <v>1856.0818938578429</v>
      </c>
      <c r="F42" s="32">
        <v>1636.6127344240199</v>
      </c>
      <c r="G42" s="32">
        <v>1447.5326608598039</v>
      </c>
      <c r="H42" s="33">
        <v>1197.6744155563727</v>
      </c>
    </row>
    <row r="43" spans="2:8" ht="20.100000000000001" customHeight="1">
      <c r="B43" s="96"/>
      <c r="C43" s="96"/>
      <c r="D43" s="20">
        <v>150217</v>
      </c>
      <c r="E43" s="32">
        <v>1973.7625897990199</v>
      </c>
      <c r="F43" s="32">
        <v>1734.6799810416665</v>
      </c>
      <c r="G43" s="32">
        <v>1526.5093482715683</v>
      </c>
      <c r="H43" s="32">
        <v>1256.5147635269609</v>
      </c>
    </row>
    <row r="45" spans="2:8">
      <c r="B45" t="s">
        <v>40</v>
      </c>
    </row>
    <row r="47" spans="2:8">
      <c r="B47" t="s">
        <v>41</v>
      </c>
    </row>
    <row r="48" spans="2:8">
      <c r="B48" t="s">
        <v>42</v>
      </c>
    </row>
    <row r="49" spans="1:8">
      <c r="B49" t="s">
        <v>43</v>
      </c>
    </row>
    <row r="50" spans="1:8">
      <c r="B50" s="26"/>
    </row>
    <row r="51" spans="1:8">
      <c r="B51" s="26"/>
    </row>
    <row r="52" spans="1:8">
      <c r="B52" s="26"/>
    </row>
    <row r="53" spans="1:8">
      <c r="B53" t="s">
        <v>96</v>
      </c>
    </row>
    <row r="54" spans="1:8">
      <c r="B54" s="12"/>
      <c r="C54" s="5"/>
      <c r="D54" s="5"/>
      <c r="E54" s="5"/>
      <c r="F54" s="5"/>
      <c r="G54" s="5"/>
      <c r="H54" s="5"/>
    </row>
    <row r="55" spans="1:8">
      <c r="A55" s="54" t="s">
        <v>53</v>
      </c>
      <c r="B55" s="54"/>
      <c r="C55" s="54"/>
      <c r="D55" s="54"/>
      <c r="E55" s="54"/>
      <c r="F55" s="54"/>
      <c r="G55" s="54"/>
      <c r="H55" s="54"/>
    </row>
  </sheetData>
  <mergeCells count="21">
    <mergeCell ref="A55:H55"/>
    <mergeCell ref="B5:H5"/>
    <mergeCell ref="E19:H19"/>
    <mergeCell ref="D19:D21"/>
    <mergeCell ref="C19:C21"/>
    <mergeCell ref="C22:C24"/>
    <mergeCell ref="C25:C27"/>
    <mergeCell ref="C28:C30"/>
    <mergeCell ref="C31:C33"/>
    <mergeCell ref="C34:C36"/>
    <mergeCell ref="C37:C39"/>
    <mergeCell ref="C40:C43"/>
    <mergeCell ref="B34:B36"/>
    <mergeCell ref="B37:B39"/>
    <mergeCell ref="E3:G3"/>
    <mergeCell ref="B40:B43"/>
    <mergeCell ref="B19:B21"/>
    <mergeCell ref="B22:B24"/>
    <mergeCell ref="B25:B27"/>
    <mergeCell ref="B28:B30"/>
    <mergeCell ref="B31:B33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1-ств. дв. хол.</vt:lpstr>
      <vt:lpstr>1-ств. дв. тепл.</vt:lpstr>
      <vt:lpstr>2- х ств.дв. хол</vt:lpstr>
      <vt:lpstr>2-х ств. тепл.</vt:lpstr>
      <vt:lpstr>окно тепл. откр.</vt:lpstr>
      <vt:lpstr>окно тепл.глух.</vt:lpstr>
      <vt:lpstr>окно хол.глух.</vt:lpstr>
      <vt:lpstr>фасадка</vt:lpstr>
      <vt:lpstr>'окно тепл. откр.'!Область_печати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konstr2</cp:lastModifiedBy>
  <cp:lastPrinted>2015-03-05T12:49:33Z</cp:lastPrinted>
  <dcterms:created xsi:type="dcterms:W3CDTF">2013-07-22T11:09:26Z</dcterms:created>
  <dcterms:modified xsi:type="dcterms:W3CDTF">2016-01-27T12:50:22Z</dcterms:modified>
</cp:coreProperties>
</file>